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elmarschumacher/Downloads/"/>
    </mc:Choice>
  </mc:AlternateContent>
  <xr:revisionPtr revIDLastSave="0" documentId="13_ncr:1_{5E74B07D-DAD8-8B4E-870B-B04350257F3E}" xr6:coauthVersionLast="45" xr6:coauthVersionMax="45" xr10:uidLastSave="{00000000-0000-0000-0000-000000000000}"/>
  <bookViews>
    <workbookView xWindow="-1500" yWindow="-16060" windowWidth="29000" windowHeight="16060" tabRatio="916" xr2:uid="{00000000-000D-0000-FFFF-FFFF00000000}"/>
  </bookViews>
  <sheets>
    <sheet name="HOW TO" sheetId="21" r:id="rId1"/>
    <sheet name="DATA INPUT (START HERE)" sheetId="1" r:id="rId2"/>
    <sheet name="Overall Client Profile" sheetId="12" state="hidden" r:id="rId3"/>
    <sheet name="Differences" sheetId="17" r:id="rId4"/>
    <sheet name="Billateral Strength Imbalances" sheetId="15" r:id="rId5"/>
    <sheet name="Agonist-antagonist Imbalances" sheetId="16" r:id="rId6"/>
    <sheet name="Upper Extremities" sheetId="18" r:id="rId7"/>
    <sheet name="Torso" sheetId="19" r:id="rId8"/>
    <sheet name="Lower Extremities" sheetId="20" r:id="rId9"/>
  </sheets>
  <definedNames>
    <definedName name="_xlnm.Print_Area" localSheetId="4">'Billateral Strength Imbalances'!$A$1:$Z$57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9" l="1"/>
  <c r="E34" i="19"/>
  <c r="E35" i="20"/>
  <c r="N35" i="20"/>
  <c r="R15" i="17" l="1"/>
  <c r="R14" i="17"/>
  <c r="U14" i="17" l="1"/>
  <c r="T14" i="17"/>
  <c r="V14" i="17" s="1"/>
  <c r="AC40" i="1"/>
  <c r="AC33" i="1"/>
  <c r="AC26" i="1"/>
  <c r="Q26" i="1"/>
  <c r="E26" i="1"/>
  <c r="AC19" i="1"/>
  <c r="Q19" i="1"/>
  <c r="E19" i="1"/>
  <c r="AC12" i="1"/>
  <c r="Q12" i="1"/>
  <c r="AC5" i="1"/>
  <c r="Q5" i="1"/>
  <c r="E12" i="1"/>
  <c r="C12" i="1"/>
  <c r="R1" i="20" l="1"/>
  <c r="R1" i="19"/>
  <c r="R1" i="18"/>
  <c r="R1" i="16"/>
  <c r="V3" i="15"/>
  <c r="W3" i="20"/>
  <c r="N3" i="20"/>
  <c r="E3" i="20"/>
  <c r="W3" i="19"/>
  <c r="N3" i="19"/>
  <c r="E3" i="19"/>
  <c r="N34" i="16"/>
  <c r="E34" i="16"/>
  <c r="V3" i="16"/>
  <c r="N3" i="16"/>
  <c r="E3" i="16"/>
  <c r="N35" i="18"/>
  <c r="E35" i="18"/>
  <c r="W3" i="18"/>
  <c r="N3" i="18"/>
  <c r="E3" i="18"/>
  <c r="E3" i="15"/>
  <c r="R1" i="15" l="1"/>
  <c r="I2" i="17"/>
  <c r="N35" i="15"/>
  <c r="E35" i="15"/>
  <c r="N3" i="15"/>
  <c r="AI40" i="1"/>
  <c r="AG40" i="1"/>
  <c r="AE40" i="1"/>
  <c r="AA40" i="1"/>
  <c r="AI33" i="1"/>
  <c r="AG33" i="1"/>
  <c r="AE33" i="1"/>
  <c r="AA33" i="1"/>
  <c r="AI26" i="1"/>
  <c r="AG26" i="1"/>
  <c r="AE26" i="1"/>
  <c r="AA26" i="1"/>
  <c r="AI19" i="1"/>
  <c r="AG19" i="1"/>
  <c r="AE19" i="1"/>
  <c r="AA19" i="1"/>
  <c r="AI12" i="1"/>
  <c r="AG12" i="1"/>
  <c r="AE12" i="1"/>
  <c r="AA12" i="1"/>
  <c r="AI5" i="1"/>
  <c r="AG5" i="1"/>
  <c r="AE5" i="1"/>
  <c r="AA5" i="1"/>
  <c r="W26" i="1"/>
  <c r="U26" i="1"/>
  <c r="S26" i="1"/>
  <c r="O26" i="1"/>
  <c r="W19" i="1"/>
  <c r="U19" i="1"/>
  <c r="S19" i="1"/>
  <c r="O19" i="1"/>
  <c r="W12" i="1"/>
  <c r="U12" i="1"/>
  <c r="S12" i="1"/>
  <c r="O12" i="1"/>
  <c r="W5" i="1"/>
  <c r="U5" i="1"/>
  <c r="S5" i="1"/>
  <c r="O5" i="1"/>
  <c r="K26" i="1"/>
  <c r="I26" i="1"/>
  <c r="G26" i="1"/>
  <c r="C26" i="1"/>
  <c r="K19" i="1"/>
  <c r="I19" i="1"/>
  <c r="G19" i="1"/>
  <c r="C19" i="1"/>
  <c r="K12" i="1"/>
  <c r="I12" i="1"/>
  <c r="G12" i="1"/>
  <c r="H6" i="17"/>
  <c r="W24" i="17"/>
  <c r="R24" i="17"/>
  <c r="M24" i="17"/>
  <c r="H24" i="17"/>
  <c r="C24" i="17"/>
  <c r="W6" i="17"/>
  <c r="R6" i="17"/>
  <c r="M6" i="17"/>
  <c r="C6" i="17"/>
  <c r="C8" i="17" l="1"/>
  <c r="C26" i="17" s="1"/>
  <c r="X21" i="17"/>
  <c r="X36" i="17" s="1"/>
  <c r="W21" i="17"/>
  <c r="X35" i="17" s="1"/>
  <c r="S21" i="17"/>
  <c r="S36" i="17" s="1"/>
  <c r="R21" i="17"/>
  <c r="N21" i="17"/>
  <c r="N36" i="17" s="1"/>
  <c r="M21" i="17"/>
  <c r="I21" i="17"/>
  <c r="I36" i="17" s="1"/>
  <c r="H21" i="17"/>
  <c r="I35" i="17" s="1"/>
  <c r="D21" i="17"/>
  <c r="D36" i="17" s="1"/>
  <c r="C21" i="17"/>
  <c r="D35" i="17" s="1"/>
  <c r="X20" i="17"/>
  <c r="W36" i="17" s="1"/>
  <c r="W20" i="17"/>
  <c r="W35" i="17" s="1"/>
  <c r="S20" i="17"/>
  <c r="R36" i="17" s="1"/>
  <c r="R20" i="17"/>
  <c r="R35" i="17" s="1"/>
  <c r="N20" i="17"/>
  <c r="M20" i="17"/>
  <c r="M35" i="17" s="1"/>
  <c r="I20" i="17"/>
  <c r="H36" i="17" s="1"/>
  <c r="H20" i="17"/>
  <c r="H35" i="17" s="1"/>
  <c r="D20" i="17"/>
  <c r="C36" i="17" s="1"/>
  <c r="C20" i="17"/>
  <c r="C35" i="17" s="1"/>
  <c r="X19" i="17"/>
  <c r="X34" i="17" s="1"/>
  <c r="W19" i="17"/>
  <c r="S19" i="17"/>
  <c r="S34" i="17" s="1"/>
  <c r="R19" i="17"/>
  <c r="S33" i="17" s="1"/>
  <c r="N19" i="17"/>
  <c r="N34" i="17" s="1"/>
  <c r="M19" i="17"/>
  <c r="N33" i="17" s="1"/>
  <c r="I19" i="17"/>
  <c r="I34" i="17" s="1"/>
  <c r="H19" i="17"/>
  <c r="I33" i="17" s="1"/>
  <c r="D19" i="17"/>
  <c r="D34" i="17" s="1"/>
  <c r="C19" i="17"/>
  <c r="X18" i="17"/>
  <c r="W18" i="17"/>
  <c r="W33" i="17" s="1"/>
  <c r="S18" i="17"/>
  <c r="R34" i="17" s="1"/>
  <c r="R18" i="17"/>
  <c r="R33" i="17" s="1"/>
  <c r="N18" i="17"/>
  <c r="M34" i="17" s="1"/>
  <c r="M18" i="17"/>
  <c r="M33" i="17" s="1"/>
  <c r="I18" i="17"/>
  <c r="H34" i="17" s="1"/>
  <c r="H18" i="17"/>
  <c r="D18" i="17"/>
  <c r="C34" i="17" s="1"/>
  <c r="C18" i="17"/>
  <c r="X17" i="17"/>
  <c r="X32" i="17" s="1"/>
  <c r="W17" i="17"/>
  <c r="X31" i="17" s="1"/>
  <c r="S17" i="17"/>
  <c r="S32" i="17" s="1"/>
  <c r="R17" i="17"/>
  <c r="S31" i="17" s="1"/>
  <c r="N17" i="17"/>
  <c r="N32" i="17" s="1"/>
  <c r="M17" i="17"/>
  <c r="I17" i="17"/>
  <c r="H17" i="17"/>
  <c r="D17" i="17"/>
  <c r="C17" i="17"/>
  <c r="D31" i="17" s="1"/>
  <c r="X16" i="17"/>
  <c r="W32" i="17" s="1"/>
  <c r="W16" i="17"/>
  <c r="W31" i="17" s="1"/>
  <c r="S16" i="17"/>
  <c r="R32" i="17" s="1"/>
  <c r="R16" i="17"/>
  <c r="N16" i="17"/>
  <c r="M32" i="17" s="1"/>
  <c r="M16" i="17"/>
  <c r="I16" i="17"/>
  <c r="H32" i="17" s="1"/>
  <c r="H16" i="17"/>
  <c r="H31" i="17" s="1"/>
  <c r="D16" i="17"/>
  <c r="C32" i="17" s="1"/>
  <c r="C16" i="17"/>
  <c r="C31" i="17" s="1"/>
  <c r="W15" i="17"/>
  <c r="M15" i="17"/>
  <c r="N30" i="17" s="1"/>
  <c r="H15" i="17"/>
  <c r="I30" i="17" s="1"/>
  <c r="C15" i="17"/>
  <c r="D30" i="17" s="1"/>
  <c r="W14" i="17"/>
  <c r="R30" i="17"/>
  <c r="M14" i="17"/>
  <c r="H14" i="17"/>
  <c r="H30" i="17" s="1"/>
  <c r="C14" i="17"/>
  <c r="C30" i="17" s="1"/>
  <c r="E30" i="17" s="1"/>
  <c r="X13" i="17"/>
  <c r="W13" i="17"/>
  <c r="S13" i="17"/>
  <c r="R13" i="17"/>
  <c r="N13" i="17"/>
  <c r="M13" i="17"/>
  <c r="I13" i="17"/>
  <c r="H13" i="17"/>
  <c r="D13" i="17"/>
  <c r="C13" i="17"/>
  <c r="X12" i="17"/>
  <c r="W12" i="17"/>
  <c r="S12" i="17"/>
  <c r="R12" i="17"/>
  <c r="N12" i="17"/>
  <c r="M12" i="17"/>
  <c r="I12" i="17"/>
  <c r="H12" i="17"/>
  <c r="D12" i="17"/>
  <c r="C12" i="17"/>
  <c r="X11" i="17"/>
  <c r="X29" i="17" s="1"/>
  <c r="W11" i="17"/>
  <c r="S11" i="17"/>
  <c r="S29" i="17" s="1"/>
  <c r="R11" i="17"/>
  <c r="N11" i="17"/>
  <c r="N29" i="17" s="1"/>
  <c r="M11" i="17"/>
  <c r="I11" i="17"/>
  <c r="I29" i="17" s="1"/>
  <c r="H11" i="17"/>
  <c r="I28" i="17" s="1"/>
  <c r="D11" i="17"/>
  <c r="D29" i="17" s="1"/>
  <c r="C11" i="17"/>
  <c r="D28" i="17" s="1"/>
  <c r="X10" i="17"/>
  <c r="W10" i="17"/>
  <c r="S10" i="17"/>
  <c r="R10" i="17"/>
  <c r="N10" i="17"/>
  <c r="M29" i="17" s="1"/>
  <c r="M10" i="17"/>
  <c r="M28" i="17" s="1"/>
  <c r="I10" i="17"/>
  <c r="H29" i="17" s="1"/>
  <c r="H10" i="17"/>
  <c r="D10" i="17"/>
  <c r="C29" i="17" s="1"/>
  <c r="C10" i="17"/>
  <c r="C28" i="17" s="1"/>
  <c r="X9" i="17"/>
  <c r="X27" i="17" s="1"/>
  <c r="W9" i="17"/>
  <c r="S9" i="17"/>
  <c r="R9" i="17"/>
  <c r="S26" i="17" s="1"/>
  <c r="N9" i="17"/>
  <c r="N27" i="17" s="1"/>
  <c r="M9" i="17"/>
  <c r="N26" i="17" s="1"/>
  <c r="I9" i="17"/>
  <c r="I27" i="17" s="1"/>
  <c r="H9" i="17"/>
  <c r="D9" i="17"/>
  <c r="C9" i="17"/>
  <c r="X8" i="17"/>
  <c r="W27" i="17" s="1"/>
  <c r="W8" i="17"/>
  <c r="S8" i="17"/>
  <c r="R27" i="17" s="1"/>
  <c r="R8" i="17"/>
  <c r="N8" i="17"/>
  <c r="M27" i="17" s="1"/>
  <c r="M8" i="17"/>
  <c r="I8" i="17"/>
  <c r="H27" i="17" s="1"/>
  <c r="H8" i="17"/>
  <c r="D8" i="17"/>
  <c r="C27" i="17" s="1"/>
  <c r="K30" i="17" l="1"/>
  <c r="J30" i="17"/>
  <c r="M30" i="17"/>
  <c r="O30" i="17" s="1"/>
  <c r="O14" i="17"/>
  <c r="Q14" i="17" s="1"/>
  <c r="P14" i="17"/>
  <c r="F14" i="17"/>
  <c r="E14" i="17"/>
  <c r="Z14" i="17"/>
  <c r="Y14" i="17"/>
  <c r="K14" i="17"/>
  <c r="J14" i="17"/>
  <c r="K8" i="17"/>
  <c r="U8" i="17"/>
  <c r="Z9" i="17"/>
  <c r="T10" i="17"/>
  <c r="F13" i="17"/>
  <c r="E13" i="17"/>
  <c r="P13" i="17"/>
  <c r="T13" i="17"/>
  <c r="J17" i="17"/>
  <c r="U21" i="17"/>
  <c r="F12" i="17"/>
  <c r="O32" i="17"/>
  <c r="T16" i="17"/>
  <c r="J18" i="17"/>
  <c r="F19" i="17"/>
  <c r="Y19" i="17"/>
  <c r="O21" i="17"/>
  <c r="Y12" i="17"/>
  <c r="Y8" i="17"/>
  <c r="Y10" i="17"/>
  <c r="E12" i="17"/>
  <c r="U13" i="17"/>
  <c r="F8" i="17"/>
  <c r="J16" i="17"/>
  <c r="K17" i="17"/>
  <c r="Y17" i="17"/>
  <c r="Z18" i="17"/>
  <c r="J8" i="17"/>
  <c r="Z8" i="17"/>
  <c r="U9" i="17"/>
  <c r="Y9" i="17"/>
  <c r="J11" i="17"/>
  <c r="K12" i="17"/>
  <c r="U12" i="17"/>
  <c r="Z13" i="17"/>
  <c r="E16" i="17"/>
  <c r="U16" i="17"/>
  <c r="P17" i="17"/>
  <c r="T17" i="17"/>
  <c r="K18" i="17"/>
  <c r="J19" i="17"/>
  <c r="P19" i="17"/>
  <c r="F20" i="17"/>
  <c r="P20" i="17"/>
  <c r="E21" i="17"/>
  <c r="R28" i="17"/>
  <c r="P10" i="17"/>
  <c r="O11" i="17"/>
  <c r="Z16" i="17"/>
  <c r="P18" i="17"/>
  <c r="O19" i="17"/>
  <c r="W26" i="17"/>
  <c r="E9" i="17"/>
  <c r="T9" i="17"/>
  <c r="O10" i="17"/>
  <c r="P11" i="17"/>
  <c r="P12" i="17"/>
  <c r="Z12" i="17"/>
  <c r="O13" i="17"/>
  <c r="P32" i="17"/>
  <c r="F34" i="17"/>
  <c r="Z19" i="17"/>
  <c r="U20" i="17"/>
  <c r="Y20" i="17"/>
  <c r="P21" i="17"/>
  <c r="S30" i="17"/>
  <c r="U30" i="17" s="1"/>
  <c r="I31" i="17"/>
  <c r="J31" i="17" s="1"/>
  <c r="D26" i="17"/>
  <c r="S27" i="17"/>
  <c r="U27" i="17" s="1"/>
  <c r="X30" i="17"/>
  <c r="N31" i="17"/>
  <c r="D33" i="17"/>
  <c r="E8" i="17"/>
  <c r="D32" i="17"/>
  <c r="F32" i="17" s="1"/>
  <c r="F17" i="17"/>
  <c r="Z36" i="17"/>
  <c r="Y36" i="17"/>
  <c r="K27" i="17"/>
  <c r="J27" i="17"/>
  <c r="Y11" i="17"/>
  <c r="X28" i="17"/>
  <c r="F31" i="17"/>
  <c r="E31" i="17"/>
  <c r="P33" i="17"/>
  <c r="O33" i="17"/>
  <c r="K35" i="17"/>
  <c r="J35" i="17"/>
  <c r="F29" i="17"/>
  <c r="E29" i="17"/>
  <c r="W30" i="17"/>
  <c r="U32" i="17"/>
  <c r="T32" i="17"/>
  <c r="P34" i="17"/>
  <c r="O34" i="17"/>
  <c r="K36" i="17"/>
  <c r="J36" i="17"/>
  <c r="M26" i="17"/>
  <c r="P8" i="17"/>
  <c r="O8" i="17"/>
  <c r="J10" i="17"/>
  <c r="H28" i="17"/>
  <c r="Z11" i="17"/>
  <c r="D27" i="17"/>
  <c r="F27" i="17" s="1"/>
  <c r="F9" i="17"/>
  <c r="K29" i="17"/>
  <c r="J29" i="17"/>
  <c r="Z31" i="17"/>
  <c r="Y31" i="17"/>
  <c r="C33" i="17"/>
  <c r="E18" i="17"/>
  <c r="F18" i="17"/>
  <c r="T33" i="17"/>
  <c r="U33" i="17"/>
  <c r="E34" i="17"/>
  <c r="Z27" i="17"/>
  <c r="Y27" i="17"/>
  <c r="R29" i="17"/>
  <c r="U10" i="17"/>
  <c r="P27" i="17"/>
  <c r="O27" i="17"/>
  <c r="Z10" i="17"/>
  <c r="W29" i="17"/>
  <c r="T8" i="17"/>
  <c r="R26" i="17"/>
  <c r="K9" i="17"/>
  <c r="K10" i="17"/>
  <c r="J13" i="17"/>
  <c r="K13" i="17"/>
  <c r="Y13" i="17"/>
  <c r="Z32" i="17"/>
  <c r="Y32" i="17"/>
  <c r="U34" i="17"/>
  <c r="T34" i="17"/>
  <c r="E10" i="17"/>
  <c r="F10" i="17"/>
  <c r="F35" i="17"/>
  <c r="E35" i="17"/>
  <c r="U36" i="17"/>
  <c r="T36" i="17"/>
  <c r="P29" i="17"/>
  <c r="O29" i="17"/>
  <c r="S28" i="17"/>
  <c r="U11" i="17"/>
  <c r="T11" i="17"/>
  <c r="J12" i="17"/>
  <c r="M31" i="17"/>
  <c r="O16" i="17"/>
  <c r="P16" i="17"/>
  <c r="K34" i="17"/>
  <c r="J34" i="17"/>
  <c r="F36" i="17"/>
  <c r="E36" i="17"/>
  <c r="Z35" i="17"/>
  <c r="Y35" i="17"/>
  <c r="K11" i="17"/>
  <c r="F16" i="17"/>
  <c r="E17" i="17"/>
  <c r="U17" i="17"/>
  <c r="T18" i="17"/>
  <c r="K19" i="17"/>
  <c r="J20" i="17"/>
  <c r="Z20" i="17"/>
  <c r="Y21" i="17"/>
  <c r="H26" i="17"/>
  <c r="X26" i="17"/>
  <c r="N28" i="17"/>
  <c r="P28" i="17" s="1"/>
  <c r="R31" i="17"/>
  <c r="I32" i="17"/>
  <c r="K32" i="17" s="1"/>
  <c r="H33" i="17"/>
  <c r="X33" i="17"/>
  <c r="Z33" i="17" s="1"/>
  <c r="W34" i="17"/>
  <c r="N35" i="17"/>
  <c r="O35" i="17" s="1"/>
  <c r="M36" i="17"/>
  <c r="Z21" i="17"/>
  <c r="I26" i="17"/>
  <c r="W28" i="17"/>
  <c r="U18" i="17"/>
  <c r="T19" i="17"/>
  <c r="K20" i="17"/>
  <c r="J21" i="17"/>
  <c r="O9" i="17"/>
  <c r="E11" i="17"/>
  <c r="T12" i="17"/>
  <c r="O17" i="17"/>
  <c r="E19" i="17"/>
  <c r="U19" i="17"/>
  <c r="T20" i="17"/>
  <c r="K21" i="17"/>
  <c r="P9" i="17"/>
  <c r="F11" i="17"/>
  <c r="Y16" i="17"/>
  <c r="O18" i="17"/>
  <c r="E20" i="17"/>
  <c r="T21" i="17"/>
  <c r="J9" i="17"/>
  <c r="O12" i="17"/>
  <c r="K16" i="17"/>
  <c r="Z17" i="17"/>
  <c r="Y18" i="17"/>
  <c r="O20" i="17"/>
  <c r="F21" i="17"/>
  <c r="S35" i="17"/>
  <c r="U35" i="17" s="1"/>
  <c r="AA19" i="17" l="1"/>
  <c r="L30" i="17"/>
  <c r="L14" i="17"/>
  <c r="V17" i="17"/>
  <c r="G13" i="17"/>
  <c r="AA14" i="17"/>
  <c r="P30" i="17"/>
  <c r="Q30" i="17" s="1"/>
  <c r="G14" i="17"/>
  <c r="V8" i="17"/>
  <c r="AA18" i="17"/>
  <c r="L8" i="17"/>
  <c r="V16" i="17"/>
  <c r="Q21" i="17"/>
  <c r="AA9" i="17"/>
  <c r="V10" i="17"/>
  <c r="V21" i="17"/>
  <c r="L16" i="17"/>
  <c r="G16" i="17"/>
  <c r="L34" i="17"/>
  <c r="L18" i="17"/>
  <c r="V13" i="17"/>
  <c r="L17" i="17"/>
  <c r="AA27" i="17"/>
  <c r="Q19" i="17"/>
  <c r="AA8" i="17"/>
  <c r="AA20" i="17"/>
  <c r="F26" i="17"/>
  <c r="AA12" i="17"/>
  <c r="Y26" i="17"/>
  <c r="L29" i="17"/>
  <c r="G8" i="17"/>
  <c r="K31" i="17"/>
  <c r="L31" i="17" s="1"/>
  <c r="E32" i="17"/>
  <c r="G32" i="17" s="1"/>
  <c r="V9" i="17"/>
  <c r="AA32" i="17"/>
  <c r="L35" i="17"/>
  <c r="T27" i="17"/>
  <c r="V27" i="17" s="1"/>
  <c r="G20" i="17"/>
  <c r="Y33" i="17"/>
  <c r="AA33" i="17" s="1"/>
  <c r="G35" i="17"/>
  <c r="Q13" i="17"/>
  <c r="G12" i="17"/>
  <c r="AA10" i="17"/>
  <c r="Q12" i="17"/>
  <c r="G19" i="17"/>
  <c r="Q8" i="17"/>
  <c r="AA11" i="17"/>
  <c r="G9" i="17"/>
  <c r="G31" i="17"/>
  <c r="L27" i="17"/>
  <c r="Q32" i="17"/>
  <c r="Q18" i="17"/>
  <c r="V12" i="17"/>
  <c r="T30" i="17"/>
  <c r="V30" i="17" s="1"/>
  <c r="AA17" i="17"/>
  <c r="G21" i="17"/>
  <c r="AA16" i="17"/>
  <c r="V19" i="17"/>
  <c r="L12" i="17"/>
  <c r="E27" i="17"/>
  <c r="G27" i="17" s="1"/>
  <c r="Q20" i="17"/>
  <c r="Z26" i="17"/>
  <c r="V11" i="17"/>
  <c r="G34" i="17"/>
  <c r="AA36" i="17"/>
  <c r="Q10" i="17"/>
  <c r="Q11" i="17"/>
  <c r="Q17" i="17"/>
  <c r="J32" i="17"/>
  <c r="L32" i="17" s="1"/>
  <c r="L11" i="17"/>
  <c r="V20" i="17"/>
  <c r="L19" i="17"/>
  <c r="P35" i="17"/>
  <c r="Q35" i="17" s="1"/>
  <c r="L20" i="17"/>
  <c r="AA13" i="17"/>
  <c r="O28" i="17"/>
  <c r="Q28" i="17" s="1"/>
  <c r="V18" i="17"/>
  <c r="Q16" i="17"/>
  <c r="U28" i="17"/>
  <c r="V34" i="17"/>
  <c r="L13" i="17"/>
  <c r="Q27" i="17"/>
  <c r="G29" i="17"/>
  <c r="Q33" i="17"/>
  <c r="E26" i="17"/>
  <c r="P26" i="17"/>
  <c r="O26" i="17"/>
  <c r="Q9" i="17"/>
  <c r="F30" i="17"/>
  <c r="G30" i="17" s="1"/>
  <c r="F28" i="17"/>
  <c r="E28" i="17"/>
  <c r="T28" i="17"/>
  <c r="AA31" i="17"/>
  <c r="L36" i="17"/>
  <c r="U31" i="17"/>
  <c r="T31" i="17"/>
  <c r="G10" i="17"/>
  <c r="F33" i="17"/>
  <c r="E33" i="17"/>
  <c r="L21" i="17"/>
  <c r="Z34" i="17"/>
  <c r="Y34" i="17"/>
  <c r="G17" i="17"/>
  <c r="Z29" i="17"/>
  <c r="Y29" i="17"/>
  <c r="U29" i="17"/>
  <c r="T29" i="17"/>
  <c r="G18" i="17"/>
  <c r="L9" i="17"/>
  <c r="G11" i="17"/>
  <c r="P36" i="17"/>
  <c r="O36" i="17"/>
  <c r="U26" i="17"/>
  <c r="T26" i="17"/>
  <c r="Z28" i="17"/>
  <c r="Y28" i="17"/>
  <c r="K26" i="17"/>
  <c r="J26" i="17"/>
  <c r="AA35" i="17"/>
  <c r="P31" i="17"/>
  <c r="O31" i="17"/>
  <c r="Q29" i="17"/>
  <c r="Q34" i="17"/>
  <c r="Z30" i="17"/>
  <c r="Y30" i="17"/>
  <c r="K33" i="17"/>
  <c r="J33" i="17"/>
  <c r="AA21" i="17"/>
  <c r="T35" i="17"/>
  <c r="V35" i="17" s="1"/>
  <c r="K28" i="17"/>
  <c r="J28" i="17"/>
  <c r="G36" i="17"/>
  <c r="V36" i="17"/>
  <c r="V33" i="17"/>
  <c r="L10" i="17"/>
  <c r="V32" i="17"/>
  <c r="AA26" i="17" l="1"/>
  <c r="L33" i="17"/>
  <c r="G26" i="17"/>
  <c r="L28" i="17"/>
  <c r="G28" i="17"/>
  <c r="Q26" i="17"/>
  <c r="AA28" i="17"/>
  <c r="Q36" i="17"/>
  <c r="Q31" i="17"/>
  <c r="AA29" i="17"/>
  <c r="V31" i="17"/>
  <c r="AA30" i="17"/>
  <c r="V26" i="17"/>
  <c r="V28" i="17"/>
  <c r="L26" i="17"/>
  <c r="AA34" i="17"/>
  <c r="V29" i="17"/>
  <c r="G33" i="17"/>
</calcChain>
</file>

<file path=xl/sharedStrings.xml><?xml version="1.0" encoding="utf-8"?>
<sst xmlns="http://schemas.openxmlformats.org/spreadsheetml/2006/main" count="348" uniqueCount="110">
  <si>
    <t>Rep 1</t>
  </si>
  <si>
    <t>Rep 2</t>
  </si>
  <si>
    <t>Rep 3</t>
  </si>
  <si>
    <t>SIR</t>
  </si>
  <si>
    <t>SER</t>
  </si>
  <si>
    <t>SLF</t>
  </si>
  <si>
    <t>Max</t>
  </si>
  <si>
    <t>Min</t>
  </si>
  <si>
    <t>Side 1</t>
  </si>
  <si>
    <t>Side 2</t>
  </si>
  <si>
    <t>Billateral Strength Imbalance</t>
  </si>
  <si>
    <t xml:space="preserve">Agonist-antagonist Imbalance </t>
  </si>
  <si>
    <t>Asy (%)</t>
  </si>
  <si>
    <t>Right</t>
  </si>
  <si>
    <t>Left</t>
  </si>
  <si>
    <t>SHE</t>
  </si>
  <si>
    <t>SHF</t>
  </si>
  <si>
    <t>SPR</t>
  </si>
  <si>
    <t>SPF</t>
  </si>
  <si>
    <t>SPE</t>
  </si>
  <si>
    <t>HPE</t>
  </si>
  <si>
    <t>HPF</t>
  </si>
  <si>
    <t>HAD</t>
  </si>
  <si>
    <t>HAB</t>
  </si>
  <si>
    <t>KNE</t>
  </si>
  <si>
    <t>KNF</t>
  </si>
  <si>
    <t>R:HPE/HPF</t>
  </si>
  <si>
    <t>L:HPE/HPF</t>
  </si>
  <si>
    <t>R:HAD/HAB</t>
  </si>
  <si>
    <t>L:HAD/HAB</t>
  </si>
  <si>
    <t>R:KNE/KNF</t>
  </si>
  <si>
    <t>L:KNE/KNF</t>
  </si>
  <si>
    <t>UPPER EXTREMITIES</t>
  </si>
  <si>
    <t>TORSO</t>
  </si>
  <si>
    <t>LOWER EXTREMITIES</t>
  </si>
  <si>
    <t>CLIENT OVERAL PROFILE: AGONIST-ANTAGONIST IMBALANCES</t>
  </si>
  <si>
    <t>CLIENT OVERAL PROFILE: BILATERAL IMBALANCES</t>
  </si>
  <si>
    <t>R:SHE/SHF</t>
  </si>
  <si>
    <t>Shoulder Extension (SHE)</t>
  </si>
  <si>
    <t>Shoulder Flexion (SHF)</t>
  </si>
  <si>
    <t>Shoulder Internal Rotation (SIR)</t>
  </si>
  <si>
    <t>Shoulder External Rotation (SER)</t>
  </si>
  <si>
    <t>Spine Rotation (SPR)</t>
  </si>
  <si>
    <t>Spine Lateral Flexion (SLF)</t>
  </si>
  <si>
    <t>Spine Flexion (SPF)</t>
  </si>
  <si>
    <t>Spine Extension (SPE)</t>
  </si>
  <si>
    <t>Hip Extension (HPE)</t>
  </si>
  <si>
    <t>Hip Flexion (HPF)</t>
  </si>
  <si>
    <t>Hip Abduction (HAB)</t>
  </si>
  <si>
    <t>Knee Extension (KNE)</t>
  </si>
  <si>
    <t>Knee Flexion (KNF)</t>
  </si>
  <si>
    <t>Legend</t>
  </si>
  <si>
    <t>Torso - Spine Rotation (SPR)</t>
  </si>
  <si>
    <t>Torso - Spine Lateral Flexion (SLF)</t>
  </si>
  <si>
    <t>Torso - Spine Flexion (SPF)</t>
  </si>
  <si>
    <t>Torso - Spine Extension (SPE)</t>
  </si>
  <si>
    <t>Lower Extremities - Hip Extension (HPE)</t>
  </si>
  <si>
    <t>Lower Extremities - Hip Flexion (HPF)</t>
  </si>
  <si>
    <t>Lower Extremities - Hip Abduction (HAB)</t>
  </si>
  <si>
    <t>Lower Extremities - Knee Extension (KNE)</t>
  </si>
  <si>
    <t>Lower Extremities - Knee Flexion (KNF)</t>
  </si>
  <si>
    <t>Upper Extremities - Shoulder Extension (SHE)</t>
  </si>
  <si>
    <t>Upper Extremities - Shoulder Flexion (SHF)</t>
  </si>
  <si>
    <t>Upper Extremities - Shoulder Internal Rotation (SIR)</t>
  </si>
  <si>
    <t>Upper Extremities - Shoulder External Rotation (SER)</t>
  </si>
  <si>
    <t>L:SHE/SHF</t>
  </si>
  <si>
    <t>Torso - Spine Flexion (SPF) vs. Spine Extension (SPE)</t>
  </si>
  <si>
    <t>Lower Extremities - Hip Extension (HPE) vs. Hip Flexion (HPF)</t>
  </si>
  <si>
    <t>Lower Extremities - Hip Adduction (HAD)</t>
  </si>
  <si>
    <t>Hip Adduction (HAD)</t>
  </si>
  <si>
    <t>Lower Extremities - Hip Adduction (HAD) vs. Hip Abduction (HAB)</t>
  </si>
  <si>
    <t>Lower Extremities - Knee Extension (KNE) vs. Knee Flexion (KNF)</t>
  </si>
  <si>
    <t>Lower Extremities Left - Hip Extension (HPE) vs. Hip Flexion (HPF)</t>
  </si>
  <si>
    <t>Lower Extremities Left - Hip Adduction (HAD) vs. Hip Abduction (HAB)</t>
  </si>
  <si>
    <t>Lower Extremities Left - Knee Extension (KNE) vs. Knee Flexion (KNF)</t>
  </si>
  <si>
    <t>Lower Extremities Right - Hip Extension (HPE) vs. Hip Flexion (HPF)</t>
  </si>
  <si>
    <t>Lower Extremities Right - Hip Adduction (HAD) vs. Hip Abduction (HAB)</t>
  </si>
  <si>
    <t>Lower Extremities Right - Knee Extension (KNE) vs. Knee Flexion (KNF)</t>
  </si>
  <si>
    <t>Client Name:</t>
  </si>
  <si>
    <t>Geralt of Rivia</t>
  </si>
  <si>
    <t>Client:</t>
  </si>
  <si>
    <t>Client</t>
  </si>
  <si>
    <t>IST -Isometric Strength Testing Protocol</t>
  </si>
  <si>
    <t>LOWER EXTREMITIES BILATERAL IMBALANCES</t>
  </si>
  <si>
    <t>TORSO BILATERAL IMBALANCES</t>
  </si>
  <si>
    <t>UPPER EXTREMITIES BILATERAL IMBALANCES</t>
  </si>
  <si>
    <t xml:space="preserve">Testing guidelines and IST Excel file Instructions </t>
  </si>
  <si>
    <t xml:space="preserve">The tester should ensure that the same testing conditions are maintained (e.g. time of day, room temperature etc.), with the set-up and verbal instructions remaining the same for repeated testing sessions. </t>
  </si>
  <si>
    <t>To appreciate the aims of the each assessment and increase measurement reliability, a minimum of one, and up to three familiarisation sessions are recommended, with trained athletes generally requiring less sessions. These measures do not have to be recorded in the excel sheet.</t>
  </si>
  <si>
    <t>Perform a standardised warm-up, consisting of light aerobic exercise and dynamic stretching, followed by a series of isometric (static) contractions at progressively higher intensities of 50, 70 and 90% of maximum effort, before executing three maximal-effort consecutive trials. The results from the warm-up sets do not have to be recorded in the excel sheet.</t>
  </si>
  <si>
    <t xml:space="preserve">For greater reliability, repeat each test on a given date three times (represented in the excel sheet as Rep 1, 2, and 3). </t>
  </si>
  <si>
    <t>Edit the dates only in the second page (DATA INPUT) and on the first exercise only (in row 4). Simply put: only edit the bold formatted values in row 4 to automatically change the date for all tests.</t>
  </si>
  <si>
    <t>To record data on a different date, use a new file to record your data anew.</t>
  </si>
  <si>
    <t>Welcome to the powrlink IST program!</t>
  </si>
  <si>
    <t>BUY NOW</t>
  </si>
  <si>
    <t>DOWNLOAD MANUAL</t>
  </si>
  <si>
    <t>L:SER/SIR</t>
  </si>
  <si>
    <t>R:SER/SIR</t>
  </si>
  <si>
    <t>SPF/SPE</t>
  </si>
  <si>
    <t>Upper Extremities - Shoulder Extension (SHE) vs. Shoulder Flexion (SHF)</t>
  </si>
  <si>
    <t>Upper Extremities - Shoulder External Rotation (SIR) vs. Shoulder Internal Rotation (SER)</t>
  </si>
  <si>
    <t>Upper Extremities Left - Shoulder External Rotation (SER) vs. Shoulder Internal Rotation (SIR)</t>
  </si>
  <si>
    <t>Upper Extremities Right - Shoulder External Rotation (SER) vs. Shoulder Internal Rotation (SIR)</t>
  </si>
  <si>
    <t>Upper Extremities Left - Shoulder Extension (SHE) vs. Shoulder Flexion (SHF)</t>
  </si>
  <si>
    <t>Upper Extremities Right - Shoulder Extension (SHE) vs. Shoulder Flexion (SHF)</t>
  </si>
  <si>
    <t xml:space="preserve">Allow 45 seconds to 1 minute rest between each trial and record your results for both the left and the right side (except for the front and back side) on the second page (DATA INPUT). </t>
  </si>
  <si>
    <t>The highest strength values achieved are automatically used in the excel sheet to generate the bilateral and the agonist-antagonist imbalance differences and all of the graphs.</t>
  </si>
  <si>
    <t>Tip: Although it is not necessary to re-test three times each assessment, it will yield better results. Only edit test date fields in the upper left SHE test. All other dates are automatically taken from there.</t>
  </si>
  <si>
    <t>You can download the accompaning brochure that explains all the assessment protocols for free. We also offer a high-quality printed version at self cost.</t>
  </si>
  <si>
    <t>The assessment protocol can be conducted with minimal tools from powrlink and aerobis fitness. All can be purchased with one click from this 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</si>
</sst>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"/>
      <family val="2"/>
    </font>
    <font>
      <sz val="20"/>
      <color theme="0" tint="-0.499984740745262"/>
      <name val="Arial"/>
      <family val="2"/>
    </font>
    <font>
      <sz val="20"/>
      <color theme="1"/>
      <name val="Arial"/>
      <family val="2"/>
    </font>
    <font>
      <sz val="48"/>
      <color theme="0" tint="-0.34998626667073579"/>
      <name val="Arial"/>
      <family val="2"/>
    </font>
    <font>
      <sz val="11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 tint="0.499984740745262"/>
      <name val="Arial"/>
      <family val="2"/>
    </font>
    <font>
      <sz val="14"/>
      <color theme="1" tint="0.499984740745262"/>
      <name val="Arial"/>
      <family val="2"/>
    </font>
    <font>
      <b/>
      <sz val="18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6" borderId="0" xfId="0" applyFill="1"/>
    <xf numFmtId="0" fontId="2" fillId="2" borderId="16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10" fillId="0" borderId="28" xfId="0" applyFont="1" applyBorder="1"/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28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5" fillId="6" borderId="0" xfId="0" applyFont="1" applyFill="1"/>
    <xf numFmtId="0" fontId="16" fillId="6" borderId="0" xfId="0" applyFont="1" applyFill="1" applyAlignment="1">
      <alignment horizontal="right"/>
    </xf>
    <xf numFmtId="0" fontId="17" fillId="6" borderId="0" xfId="0" applyFont="1" applyFill="1"/>
    <xf numFmtId="0" fontId="15" fillId="6" borderId="3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3" fillId="6" borderId="0" xfId="0" applyFont="1" applyFill="1"/>
    <xf numFmtId="0" fontId="3" fillId="6" borderId="28" xfId="0" applyFont="1" applyFill="1" applyBorder="1"/>
    <xf numFmtId="0" fontId="3" fillId="6" borderId="0" xfId="0" applyFont="1" applyFill="1" applyAlignment="1">
      <alignment horizontal="center" vertical="center"/>
    </xf>
    <xf numFmtId="0" fontId="19" fillId="6" borderId="0" xfId="0" applyFont="1" applyFill="1"/>
    <xf numFmtId="0" fontId="4" fillId="6" borderId="0" xfId="0" applyFont="1" applyFill="1"/>
    <xf numFmtId="0" fontId="22" fillId="6" borderId="0" xfId="0" applyFont="1" applyFill="1" applyAlignment="1"/>
    <xf numFmtId="0" fontId="21" fillId="6" borderId="0" xfId="0" applyFont="1" applyFill="1" applyAlignment="1">
      <alignment vertical="center" wrapText="1"/>
    </xf>
    <xf numFmtId="0" fontId="20" fillId="6" borderId="0" xfId="0" applyFont="1" applyFill="1" applyAlignment="1">
      <alignment vertical="center" wrapText="1"/>
    </xf>
    <xf numFmtId="0" fontId="23" fillId="6" borderId="0" xfId="0" applyFont="1" applyFill="1"/>
    <xf numFmtId="0" fontId="24" fillId="6" borderId="0" xfId="0" applyFont="1" applyFill="1"/>
    <xf numFmtId="165" fontId="20" fillId="6" borderId="0" xfId="0" applyNumberFormat="1" applyFont="1" applyFill="1"/>
    <xf numFmtId="164" fontId="20" fillId="6" borderId="0" xfId="0" applyNumberFormat="1" applyFont="1" applyFill="1"/>
    <xf numFmtId="0" fontId="24" fillId="6" borderId="0" xfId="0" applyFont="1" applyFill="1" applyAlignment="1">
      <alignment horizontal="center"/>
    </xf>
    <xf numFmtId="165" fontId="20" fillId="6" borderId="0" xfId="0" applyNumberFormat="1" applyFont="1" applyFill="1" applyAlignment="1">
      <alignment horizontal="center"/>
    </xf>
    <xf numFmtId="164" fontId="20" fillId="6" borderId="0" xfId="0" applyNumberFormat="1" applyFont="1" applyFill="1" applyAlignment="1">
      <alignment horizontal="center"/>
    </xf>
    <xf numFmtId="165" fontId="24" fillId="6" borderId="0" xfId="0" applyNumberFormat="1" applyFont="1" applyFill="1"/>
    <xf numFmtId="0" fontId="20" fillId="6" borderId="0" xfId="0" applyFont="1" applyFill="1" applyAlignment="1"/>
    <xf numFmtId="165" fontId="20" fillId="6" borderId="0" xfId="0" applyNumberFormat="1" applyFont="1" applyFill="1" applyAlignment="1"/>
    <xf numFmtId="165" fontId="20" fillId="6" borderId="0" xfId="0" applyNumberFormat="1" applyFont="1" applyFill="1" applyAlignment="1">
      <alignment horizontal="left"/>
    </xf>
    <xf numFmtId="0" fontId="1" fillId="6" borderId="0" xfId="0" applyFont="1" applyFill="1"/>
    <xf numFmtId="0" fontId="25" fillId="6" borderId="0" xfId="1" applyFill="1"/>
    <xf numFmtId="0" fontId="24" fillId="6" borderId="0" xfId="0" applyFont="1" applyFill="1" applyAlignment="1">
      <alignment horizontal="left" vertical="center"/>
    </xf>
    <xf numFmtId="2" fontId="7" fillId="6" borderId="19" xfId="0" applyNumberFormat="1" applyFont="1" applyFill="1" applyBorder="1" applyAlignment="1">
      <alignment horizontal="center" vertical="center"/>
    </xf>
    <xf numFmtId="2" fontId="7" fillId="6" borderId="24" xfId="0" applyNumberFormat="1" applyFont="1" applyFill="1" applyBorder="1" applyAlignment="1">
      <alignment horizontal="center" vertical="center"/>
    </xf>
    <xf numFmtId="2" fontId="7" fillId="6" borderId="9" xfId="0" applyNumberFormat="1" applyFont="1" applyFill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6" borderId="26" xfId="0" applyNumberFormat="1" applyFont="1" applyFill="1" applyBorder="1" applyAlignment="1">
      <alignment horizontal="center" vertical="center"/>
    </xf>
    <xf numFmtId="2" fontId="7" fillId="6" borderId="27" xfId="0" applyNumberFormat="1" applyFont="1" applyFill="1" applyBorder="1" applyAlignment="1">
      <alignment horizontal="center" vertical="center"/>
    </xf>
    <xf numFmtId="2" fontId="15" fillId="6" borderId="16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2" fontId="18" fillId="6" borderId="33" xfId="0" quotePrefix="1" applyNumberFormat="1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30" xfId="0" applyNumberFormat="1" applyFont="1" applyFill="1" applyBorder="1" applyAlignment="1">
      <alignment horizontal="center" vertical="center"/>
    </xf>
    <xf numFmtId="2" fontId="18" fillId="6" borderId="21" xfId="0" quotePrefix="1" applyNumberFormat="1" applyFont="1" applyFill="1" applyBorder="1" applyAlignment="1">
      <alignment horizontal="center" vertical="center"/>
    </xf>
    <xf numFmtId="2" fontId="15" fillId="6" borderId="17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2" fontId="18" fillId="6" borderId="11" xfId="0" quotePrefix="1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31" xfId="0" applyNumberFormat="1" applyFont="1" applyFill="1" applyBorder="1" applyAlignment="1">
      <alignment horizontal="center" vertical="center"/>
    </xf>
    <xf numFmtId="2" fontId="15" fillId="6" borderId="18" xfId="0" applyNumberFormat="1" applyFont="1" applyFill="1" applyBorder="1" applyAlignment="1">
      <alignment horizontal="center" vertical="center"/>
    </xf>
    <xf numFmtId="2" fontId="15" fillId="6" borderId="13" xfId="0" applyNumberFormat="1" applyFont="1" applyFill="1" applyBorder="1" applyAlignment="1">
      <alignment horizontal="center" vertical="center"/>
    </xf>
    <xf numFmtId="2" fontId="18" fillId="6" borderId="14" xfId="0" quotePrefix="1" applyNumberFormat="1" applyFont="1" applyFill="1" applyBorder="1" applyAlignment="1">
      <alignment horizontal="center" vertical="center"/>
    </xf>
    <xf numFmtId="2" fontId="15" fillId="6" borderId="12" xfId="0" applyNumberFormat="1" applyFont="1" applyFill="1" applyBorder="1" applyAlignment="1">
      <alignment horizontal="center" vertical="center"/>
    </xf>
    <xf numFmtId="2" fontId="15" fillId="6" borderId="32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horizontal="center" vertical="center"/>
    </xf>
    <xf numFmtId="2" fontId="15" fillId="6" borderId="23" xfId="0" applyNumberFormat="1" applyFont="1" applyFill="1" applyBorder="1" applyAlignment="1">
      <alignment horizontal="center" vertical="center"/>
    </xf>
    <xf numFmtId="2" fontId="18" fillId="6" borderId="21" xfId="0" applyNumberFormat="1" applyFont="1" applyFill="1" applyBorder="1" applyAlignment="1">
      <alignment horizontal="center" vertical="center"/>
    </xf>
    <xf numFmtId="2" fontId="18" fillId="6" borderId="11" xfId="0" applyNumberFormat="1" applyFont="1" applyFill="1" applyBorder="1" applyAlignment="1">
      <alignment horizontal="center" vertical="center"/>
    </xf>
    <xf numFmtId="2" fontId="18" fillId="6" borderId="14" xfId="0" applyNumberFormat="1" applyFont="1" applyFill="1" applyBorder="1" applyAlignment="1">
      <alignment horizontal="center" vertical="center"/>
    </xf>
    <xf numFmtId="165" fontId="20" fillId="6" borderId="0" xfId="0" applyNumberFormat="1" applyFont="1" applyFill="1" applyAlignment="1">
      <alignment horizontal="center"/>
    </xf>
    <xf numFmtId="0" fontId="11" fillId="6" borderId="24" xfId="0" applyFont="1" applyFill="1" applyBorder="1" applyAlignment="1">
      <alignment horizontal="center" vertical="center"/>
    </xf>
    <xf numFmtId="164" fontId="20" fillId="6" borderId="0" xfId="0" applyNumberFormat="1" applyFont="1" applyFill="1" applyAlignment="1">
      <alignment horizontal="left"/>
    </xf>
    <xf numFmtId="14" fontId="8" fillId="6" borderId="3" xfId="0" applyNumberFormat="1" applyFont="1" applyFill="1" applyBorder="1" applyAlignment="1">
      <alignment horizontal="center" vertical="center" wrapText="1"/>
    </xf>
    <xf numFmtId="14" fontId="8" fillId="6" borderId="4" xfId="0" applyNumberFormat="1" applyFont="1" applyFill="1" applyBorder="1" applyAlignment="1">
      <alignment horizontal="center" vertical="center" wrapText="1"/>
    </xf>
    <xf numFmtId="2" fontId="7" fillId="6" borderId="2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7" fillId="6" borderId="1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7" fillId="6" borderId="1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4" fontId="7" fillId="6" borderId="3" xfId="0" applyNumberFormat="1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15" fillId="6" borderId="3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8" fillId="6" borderId="37" xfId="0" quotePrefix="1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18" fillId="6" borderId="3" xfId="0" applyNumberFormat="1" applyFont="1" applyFill="1" applyBorder="1" applyAlignment="1">
      <alignment horizontal="center" vertical="center" wrapText="1"/>
    </xf>
    <xf numFmtId="14" fontId="18" fillId="6" borderId="5" xfId="0" applyNumberFormat="1" applyFont="1" applyFill="1" applyBorder="1" applyAlignment="1">
      <alignment horizontal="center" vertical="center" wrapText="1"/>
    </xf>
    <xf numFmtId="14" fontId="18" fillId="6" borderId="4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2" fontId="15" fillId="6" borderId="17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18" fillId="6" borderId="33" xfId="0" quotePrefix="1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right" vertical="center" wrapText="1"/>
    </xf>
    <xf numFmtId="0" fontId="21" fillId="6" borderId="0" xfId="0" applyFont="1" applyFill="1" applyAlignment="1">
      <alignment horizontal="right" vertical="center" wrapText="1"/>
    </xf>
    <xf numFmtId="0" fontId="20" fillId="6" borderId="0" xfId="0" applyFont="1" applyFill="1" applyAlignment="1">
      <alignment horizontal="left" vertical="center" wrapText="1"/>
    </xf>
    <xf numFmtId="165" fontId="20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Differences!$C$8:$C$21</c:f>
              <c:numCache>
                <c:formatCode>0.00</c:formatCode>
                <c:ptCount val="14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  <c:pt idx="4">
                  <c:v>59.44</c:v>
                </c:pt>
                <c:pt idx="5">
                  <c:v>56.01</c:v>
                </c:pt>
                <c:pt idx="6">
                  <c:v>49.12</c:v>
                </c:pt>
                <c:pt idx="7">
                  <c:v>55.19</c:v>
                </c:pt>
                <c:pt idx="8">
                  <c:v>57.04</c:v>
                </c:pt>
                <c:pt idx="9">
                  <c:v>55.78</c:v>
                </c:pt>
                <c:pt idx="10">
                  <c:v>57.02</c:v>
                </c:pt>
                <c:pt idx="11">
                  <c:v>59.9</c:v>
                </c:pt>
                <c:pt idx="12">
                  <c:v>56.6</c:v>
                </c:pt>
                <c:pt idx="13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8-4C61-B0D4-86F7464D0C3E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Differences!$D$8:$D$21</c:f>
              <c:numCache>
                <c:formatCode>0.00</c:formatCode>
                <c:ptCount val="14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  <c:pt idx="4">
                  <c:v>59.85</c:v>
                </c:pt>
                <c:pt idx="5">
                  <c:v>58.78</c:v>
                </c:pt>
                <c:pt idx="8">
                  <c:v>52.63</c:v>
                </c:pt>
                <c:pt idx="9">
                  <c:v>58.54</c:v>
                </c:pt>
                <c:pt idx="10">
                  <c:v>54.05</c:v>
                </c:pt>
                <c:pt idx="11">
                  <c:v>49.93</c:v>
                </c:pt>
                <c:pt idx="12">
                  <c:v>55.61</c:v>
                </c:pt>
                <c:pt idx="13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8-4C61-B0D4-86F7464D0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87619047619053"/>
          <c:y val="0.1143127121683134"/>
          <c:w val="0.26706547619047621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(Differences!$W$8:$W$13,Differences!$W$16:$W$21)</c:f>
              <c:numCache>
                <c:formatCode>0.00</c:formatCode>
                <c:ptCount val="12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  <c:pt idx="4">
                  <c:v>57.35</c:v>
                </c:pt>
                <c:pt idx="5">
                  <c:v>51.42</c:v>
                </c:pt>
                <c:pt idx="6">
                  <c:v>53.22</c:v>
                </c:pt>
                <c:pt idx="7">
                  <c:v>58.23</c:v>
                </c:pt>
                <c:pt idx="8">
                  <c:v>51.26</c:v>
                </c:pt>
                <c:pt idx="9">
                  <c:v>57.67</c:v>
                </c:pt>
                <c:pt idx="10">
                  <c:v>51.12</c:v>
                </c:pt>
                <c:pt idx="11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A-4D5D-A2C7-4240C80DFD7A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(Differences!$X$8:$X$13,Differences!$X$16:$X$21)</c:f>
              <c:numCache>
                <c:formatCode>0.00</c:formatCode>
                <c:ptCount val="12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  <c:pt idx="4">
                  <c:v>54.31</c:v>
                </c:pt>
                <c:pt idx="5">
                  <c:v>58.19</c:v>
                </c:pt>
                <c:pt idx="6">
                  <c:v>56.56</c:v>
                </c:pt>
                <c:pt idx="7">
                  <c:v>53.43</c:v>
                </c:pt>
                <c:pt idx="8">
                  <c:v>48.65</c:v>
                </c:pt>
                <c:pt idx="9">
                  <c:v>54.81</c:v>
                </c:pt>
                <c:pt idx="10">
                  <c:v>45.28</c:v>
                </c:pt>
                <c:pt idx="11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A-4D5D-A2C7-4240C80D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Differences!$C$26:$C$36</c:f>
              <c:numCache>
                <c:formatCode>0.00</c:formatCode>
                <c:ptCount val="11"/>
                <c:pt idx="0">
                  <c:v>55.76</c:v>
                </c:pt>
                <c:pt idx="1">
                  <c:v>57.81</c:v>
                </c:pt>
                <c:pt idx="2">
                  <c:v>59</c:v>
                </c:pt>
                <c:pt idx="3">
                  <c:v>54.81</c:v>
                </c:pt>
                <c:pt idx="4">
                  <c:v>49.12</c:v>
                </c:pt>
                <c:pt idx="5">
                  <c:v>57.04</c:v>
                </c:pt>
                <c:pt idx="6">
                  <c:v>52.63</c:v>
                </c:pt>
                <c:pt idx="7">
                  <c:v>57.02</c:v>
                </c:pt>
                <c:pt idx="8">
                  <c:v>54.05</c:v>
                </c:pt>
                <c:pt idx="9">
                  <c:v>56.6</c:v>
                </c:pt>
                <c:pt idx="10">
                  <c:v>55.61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E-48C0-98E6-5E186D60FEAD}"/>
            </c:ext>
          </c:extLst>
        </c:ser>
        <c:ser>
          <c:idx val="1"/>
          <c:order val="1"/>
          <c:tx>
            <c:strRef>
              <c:f>Differences!$D$25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Differences!$D$26:$D$36</c:f>
              <c:numCache>
                <c:formatCode>0.00</c:formatCode>
                <c:ptCount val="11"/>
                <c:pt idx="0">
                  <c:v>58.57</c:v>
                </c:pt>
                <c:pt idx="1">
                  <c:v>57.57</c:v>
                </c:pt>
                <c:pt idx="2">
                  <c:v>57.83</c:v>
                </c:pt>
                <c:pt idx="3">
                  <c:v>59.26</c:v>
                </c:pt>
                <c:pt idx="4">
                  <c:v>55.19</c:v>
                </c:pt>
                <c:pt idx="5">
                  <c:v>55.78</c:v>
                </c:pt>
                <c:pt idx="6">
                  <c:v>58.54</c:v>
                </c:pt>
                <c:pt idx="7">
                  <c:v>59.9</c:v>
                </c:pt>
                <c:pt idx="8">
                  <c:v>49.93</c:v>
                </c:pt>
                <c:pt idx="9">
                  <c:v>55.11</c:v>
                </c:pt>
                <c:pt idx="10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E-48C0-98E6-5E186D60F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Differences!$H$26:$H$36</c:f>
              <c:numCache>
                <c:formatCode>0.00</c:formatCode>
                <c:ptCount val="11"/>
                <c:pt idx="0">
                  <c:v>55.46</c:v>
                </c:pt>
                <c:pt idx="1">
                  <c:v>54.07</c:v>
                </c:pt>
                <c:pt idx="2">
                  <c:v>54.44</c:v>
                </c:pt>
                <c:pt idx="3">
                  <c:v>53.8</c:v>
                </c:pt>
                <c:pt idx="4">
                  <c:v>52.71</c:v>
                </c:pt>
                <c:pt idx="5">
                  <c:v>49.61</c:v>
                </c:pt>
                <c:pt idx="6">
                  <c:v>56.64</c:v>
                </c:pt>
                <c:pt idx="7">
                  <c:v>49.74</c:v>
                </c:pt>
                <c:pt idx="8">
                  <c:v>58.88</c:v>
                </c:pt>
                <c:pt idx="9">
                  <c:v>57.77</c:v>
                </c:pt>
                <c:pt idx="10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F-4640-8B71-71107612E339}"/>
            </c:ext>
          </c:extLst>
        </c:ser>
        <c:ser>
          <c:idx val="1"/>
          <c:order val="1"/>
          <c:tx>
            <c:strRef>
              <c:f>Differences!$I$25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Differences!$I$26:$I$36</c:f>
              <c:numCache>
                <c:formatCode>0.00</c:formatCode>
                <c:ptCount val="11"/>
                <c:pt idx="0">
                  <c:v>49.02</c:v>
                </c:pt>
                <c:pt idx="1">
                  <c:v>57.24</c:v>
                </c:pt>
                <c:pt idx="2">
                  <c:v>49.31</c:v>
                </c:pt>
                <c:pt idx="3">
                  <c:v>52.5</c:v>
                </c:pt>
                <c:pt idx="4">
                  <c:v>51.68</c:v>
                </c:pt>
                <c:pt idx="5">
                  <c:v>58.96</c:v>
                </c:pt>
                <c:pt idx="6">
                  <c:v>53.65</c:v>
                </c:pt>
                <c:pt idx="7">
                  <c:v>51.77</c:v>
                </c:pt>
                <c:pt idx="8">
                  <c:v>52.92</c:v>
                </c:pt>
                <c:pt idx="9">
                  <c:v>59.42</c:v>
                </c:pt>
                <c:pt idx="10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F-4640-8B71-71107612E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Differences!$M$26:$M$36</c:f>
              <c:numCache>
                <c:formatCode>0.00</c:formatCode>
                <c:ptCount val="11"/>
                <c:pt idx="0">
                  <c:v>47.2</c:v>
                </c:pt>
                <c:pt idx="1">
                  <c:v>58.49</c:v>
                </c:pt>
                <c:pt idx="2">
                  <c:v>56.39</c:v>
                </c:pt>
                <c:pt idx="3">
                  <c:v>46.61</c:v>
                </c:pt>
                <c:pt idx="4">
                  <c:v>55.12</c:v>
                </c:pt>
                <c:pt idx="5">
                  <c:v>58.98</c:v>
                </c:pt>
                <c:pt idx="6">
                  <c:v>55.09</c:v>
                </c:pt>
                <c:pt idx="7">
                  <c:v>57.48</c:v>
                </c:pt>
                <c:pt idx="8">
                  <c:v>54.61</c:v>
                </c:pt>
                <c:pt idx="9">
                  <c:v>58.78</c:v>
                </c:pt>
                <c:pt idx="10">
                  <c:v>58.38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4-4DC1-B84B-753BEF0ABCA1}"/>
            </c:ext>
          </c:extLst>
        </c:ser>
        <c:ser>
          <c:idx val="1"/>
          <c:order val="1"/>
          <c:tx>
            <c:strRef>
              <c:f>Differences!$N$25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Differences!$N$26:$N$36</c:f>
              <c:numCache>
                <c:formatCode>0.00</c:formatCode>
                <c:ptCount val="11"/>
                <c:pt idx="0">
                  <c:v>55.02</c:v>
                </c:pt>
                <c:pt idx="1">
                  <c:v>47.1</c:v>
                </c:pt>
                <c:pt idx="2">
                  <c:v>52.43</c:v>
                </c:pt>
                <c:pt idx="3">
                  <c:v>59.12</c:v>
                </c:pt>
                <c:pt idx="4">
                  <c:v>50.22</c:v>
                </c:pt>
                <c:pt idx="5">
                  <c:v>58.74</c:v>
                </c:pt>
                <c:pt idx="6">
                  <c:v>56.4</c:v>
                </c:pt>
                <c:pt idx="7">
                  <c:v>57.17</c:v>
                </c:pt>
                <c:pt idx="8">
                  <c:v>55.05</c:v>
                </c:pt>
                <c:pt idx="9">
                  <c:v>58.78</c:v>
                </c:pt>
                <c:pt idx="10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4-4DC1-B84B-753BEF0AB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Differences!$R$26:$R$36</c:f>
              <c:numCache>
                <c:formatCode>0.00</c:formatCode>
                <c:ptCount val="11"/>
                <c:pt idx="0">
                  <c:v>59.11</c:v>
                </c:pt>
                <c:pt idx="1">
                  <c:v>53.26</c:v>
                </c:pt>
                <c:pt idx="2">
                  <c:v>56.2</c:v>
                </c:pt>
                <c:pt idx="3">
                  <c:v>58.08</c:v>
                </c:pt>
                <c:pt idx="4">
                  <c:v>49.78</c:v>
                </c:pt>
                <c:pt idx="5">
                  <c:v>57.26</c:v>
                </c:pt>
                <c:pt idx="6">
                  <c:v>57.71</c:v>
                </c:pt>
                <c:pt idx="7">
                  <c:v>52.26</c:v>
                </c:pt>
                <c:pt idx="8">
                  <c:v>52.21</c:v>
                </c:pt>
                <c:pt idx="9">
                  <c:v>55.39</c:v>
                </c:pt>
                <c:pt idx="10">
                  <c:v>56.75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1-48D5-A510-355A96E540AB}"/>
            </c:ext>
          </c:extLst>
        </c:ser>
        <c:ser>
          <c:idx val="1"/>
          <c:order val="1"/>
          <c:tx>
            <c:strRef>
              <c:f>Differences!$S$25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Differences!$S$26:$S$36</c:f>
              <c:numCache>
                <c:formatCode>0.00</c:formatCode>
                <c:ptCount val="11"/>
                <c:pt idx="0">
                  <c:v>59.23</c:v>
                </c:pt>
                <c:pt idx="1">
                  <c:v>46.25</c:v>
                </c:pt>
                <c:pt idx="2">
                  <c:v>59.53</c:v>
                </c:pt>
                <c:pt idx="3">
                  <c:v>59.21</c:v>
                </c:pt>
                <c:pt idx="4">
                  <c:v>58.31</c:v>
                </c:pt>
                <c:pt idx="5">
                  <c:v>57.21</c:v>
                </c:pt>
                <c:pt idx="6">
                  <c:v>59.38</c:v>
                </c:pt>
                <c:pt idx="7">
                  <c:v>56.38</c:v>
                </c:pt>
                <c:pt idx="8">
                  <c:v>50.66</c:v>
                </c:pt>
                <c:pt idx="9">
                  <c:v>57.33</c:v>
                </c:pt>
                <c:pt idx="10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1-48D5-A510-355A96E5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8853138194863"/>
          <c:y val="0.1153500037427397"/>
          <c:w val="0.72998309470141909"/>
          <c:h val="0.75656768559670373"/>
        </c:manualLayout>
      </c:layout>
      <c:radarChart>
        <c:radarStyle val="marker"/>
        <c:varyColors val="0"/>
        <c:ser>
          <c:idx val="0"/>
          <c:order val="0"/>
          <c:tx>
            <c:strRef>
              <c:f>Differences!$W$25</c:f>
              <c:strCache>
                <c:ptCount val="1"/>
                <c:pt idx="0">
                  <c:v>Side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Differences!$W$26:$W$36</c:f>
              <c:numCache>
                <c:formatCode>0.00</c:formatCode>
                <c:ptCount val="11"/>
                <c:pt idx="0">
                  <c:v>55.88</c:v>
                </c:pt>
                <c:pt idx="1">
                  <c:v>56.45</c:v>
                </c:pt>
                <c:pt idx="2">
                  <c:v>51.7</c:v>
                </c:pt>
                <c:pt idx="3">
                  <c:v>51.9</c:v>
                </c:pt>
                <c:pt idx="4">
                  <c:v>45.61</c:v>
                </c:pt>
                <c:pt idx="5">
                  <c:v>53.22</c:v>
                </c:pt>
                <c:pt idx="6">
                  <c:v>56.56</c:v>
                </c:pt>
                <c:pt idx="7">
                  <c:v>51.26</c:v>
                </c:pt>
                <c:pt idx="8">
                  <c:v>48.65</c:v>
                </c:pt>
                <c:pt idx="9">
                  <c:v>51.12</c:v>
                </c:pt>
                <c:pt idx="10">
                  <c:v>45.28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A-4310-975D-F1875E2CDCB4}"/>
            </c:ext>
          </c:extLst>
        </c:ser>
        <c:ser>
          <c:idx val="1"/>
          <c:order val="1"/>
          <c:tx>
            <c:strRef>
              <c:f>Differences!$X$25</c:f>
              <c:strCache>
                <c:ptCount val="1"/>
                <c:pt idx="0">
                  <c:v>Side 2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Differences!$B$26:$B$36</c:f>
              <c:strCache>
                <c:ptCount val="11"/>
                <c:pt idx="0">
                  <c:v>L:SHE/SHF</c:v>
                </c:pt>
                <c:pt idx="1">
                  <c:v>R:SHE/SHF</c:v>
                </c:pt>
                <c:pt idx="2">
                  <c:v>L:SER/SIR</c:v>
                </c:pt>
                <c:pt idx="3">
                  <c:v>R:SER/SIR</c:v>
                </c:pt>
                <c:pt idx="4">
                  <c:v>SPF/SPE</c:v>
                </c:pt>
                <c:pt idx="5">
                  <c:v>L:HPE/HPF</c:v>
                </c:pt>
                <c:pt idx="6">
                  <c:v>R:HPE/HPF</c:v>
                </c:pt>
                <c:pt idx="7">
                  <c:v>L:HAD/HAB</c:v>
                </c:pt>
                <c:pt idx="8">
                  <c:v>R:HAD/HAB</c:v>
                </c:pt>
                <c:pt idx="9">
                  <c:v>L:KNE/KNF</c:v>
                </c:pt>
                <c:pt idx="10">
                  <c:v>R:KNE/KNF</c:v>
                </c:pt>
              </c:strCache>
            </c:strRef>
          </c:cat>
          <c:val>
            <c:numRef>
              <c:f>Differences!$X$26:$X$36</c:f>
              <c:numCache>
                <c:formatCode>0.00</c:formatCode>
                <c:ptCount val="11"/>
                <c:pt idx="0">
                  <c:v>53.91</c:v>
                </c:pt>
                <c:pt idx="1">
                  <c:v>56.69</c:v>
                </c:pt>
                <c:pt idx="2">
                  <c:v>58.89</c:v>
                </c:pt>
                <c:pt idx="3">
                  <c:v>58.43</c:v>
                </c:pt>
                <c:pt idx="4">
                  <c:v>56.19</c:v>
                </c:pt>
                <c:pt idx="5">
                  <c:v>58.23</c:v>
                </c:pt>
                <c:pt idx="6">
                  <c:v>53.43</c:v>
                </c:pt>
                <c:pt idx="7">
                  <c:v>57.67</c:v>
                </c:pt>
                <c:pt idx="8">
                  <c:v>54.81</c:v>
                </c:pt>
                <c:pt idx="9">
                  <c:v>59.06</c:v>
                </c:pt>
                <c:pt idx="10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A-4310-975D-F1875E2CD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Differences!$C$8:$C$11</c:f>
              <c:numCache>
                <c:formatCode>0.00</c:formatCode>
                <c:ptCount val="4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Differences!$D$8:$D$11</c:f>
              <c:numCache>
                <c:formatCode>0.00</c:formatCode>
                <c:ptCount val="4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Differences!$H$8:$H$11</c:f>
              <c:numCache>
                <c:formatCode>0.00</c:formatCode>
                <c:ptCount val="4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Differences!$I$8:$I$11</c:f>
              <c:numCache>
                <c:formatCode>0.00</c:formatCode>
                <c:ptCount val="4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Differences!$M$8:$M$11</c:f>
              <c:numCache>
                <c:formatCode>0.00</c:formatCode>
                <c:ptCount val="4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Differences!$N$8:$N$11</c:f>
              <c:numCache>
                <c:formatCode>0.00</c:formatCode>
                <c:ptCount val="4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Differences!$R$8:$R$11</c:f>
              <c:numCache>
                <c:formatCode>0.00</c:formatCode>
                <c:ptCount val="4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Differences!$S$8:$S$11</c:f>
              <c:numCache>
                <c:formatCode>0.00</c:formatCode>
                <c:ptCount val="4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Differences!$H$8:$H$21</c:f>
              <c:numCache>
                <c:formatCode>0.00</c:formatCode>
                <c:ptCount val="14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  <c:pt idx="4">
                  <c:v>54.11</c:v>
                </c:pt>
                <c:pt idx="5">
                  <c:v>57.49</c:v>
                </c:pt>
                <c:pt idx="6">
                  <c:v>52.71</c:v>
                </c:pt>
                <c:pt idx="7">
                  <c:v>51.68</c:v>
                </c:pt>
                <c:pt idx="8">
                  <c:v>49.61</c:v>
                </c:pt>
                <c:pt idx="9">
                  <c:v>58.96</c:v>
                </c:pt>
                <c:pt idx="10">
                  <c:v>49.74</c:v>
                </c:pt>
                <c:pt idx="11">
                  <c:v>51.77</c:v>
                </c:pt>
                <c:pt idx="12">
                  <c:v>57.77</c:v>
                </c:pt>
                <c:pt idx="13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3-4C86-A6F8-BDBBF7E2F4C0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Differences!$I$8:$I$21</c:f>
              <c:numCache>
                <c:formatCode>0.00</c:formatCode>
                <c:ptCount val="14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  <c:pt idx="4">
                  <c:v>56.04</c:v>
                </c:pt>
                <c:pt idx="5">
                  <c:v>58.59</c:v>
                </c:pt>
                <c:pt idx="8">
                  <c:v>56.64</c:v>
                </c:pt>
                <c:pt idx="9">
                  <c:v>53.65</c:v>
                </c:pt>
                <c:pt idx="10">
                  <c:v>58.88</c:v>
                </c:pt>
                <c:pt idx="11">
                  <c:v>52.92</c:v>
                </c:pt>
                <c:pt idx="12">
                  <c:v>55.7</c:v>
                </c:pt>
                <c:pt idx="13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3-4C86-A6F8-BDBBF7E2F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55476190476196"/>
          <c:y val="0.1143127121683134"/>
          <c:w val="0.24186706349206349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Differences!$W$8:$W$11</c:f>
              <c:numCache>
                <c:formatCode>0.00</c:formatCode>
                <c:ptCount val="4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C-4D00-B19B-10E12F50D60D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Differences!$B$8:$B$11</c:f>
              <c:strCache>
                <c:ptCount val="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</c:strCache>
            </c:strRef>
          </c:cat>
          <c:val>
            <c:numRef>
              <c:f>Differences!$X$8:$X$11</c:f>
              <c:numCache>
                <c:formatCode>0.00</c:formatCode>
                <c:ptCount val="4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C-4D00-B19B-10E12F50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RESISTANCE (kg)</a:t>
                </a:r>
                <a:endParaRPr lang="de-DE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731401740673149E-2"/>
              <c:y val="0.4017072475559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Differences!$C$12:$C$15</c15:sqref>
                  </c15:fullRef>
                </c:ext>
              </c:extLst>
              <c:f>Differences!$C$12:$C$13</c:f>
              <c:numCache>
                <c:formatCode>0.00</c:formatCode>
                <c:ptCount val="2"/>
                <c:pt idx="0">
                  <c:v>59.44</c:v>
                </c:pt>
                <c:pt idx="1">
                  <c:v>56.01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6-43C3-ADF2-C3AA82B29D6C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Differences!$D$12:$D$15</c15:sqref>
                  </c15:fullRef>
                </c:ext>
              </c:extLst>
              <c:f>Differences!$D$12:$D$13</c:f>
              <c:numCache>
                <c:formatCode>0.00</c:formatCode>
                <c:ptCount val="2"/>
                <c:pt idx="0">
                  <c:v>59.85</c:v>
                </c:pt>
                <c:pt idx="1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6-43C3-ADF2-C3AA82B2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Differences!$H$12:$H$15</c15:sqref>
                  </c15:fullRef>
                </c:ext>
              </c:extLst>
              <c:f>Differences!$H$12:$H$13</c:f>
              <c:numCache>
                <c:formatCode>0.00</c:formatCode>
                <c:ptCount val="2"/>
                <c:pt idx="0">
                  <c:v>54.11</c:v>
                </c:pt>
                <c:pt idx="1">
                  <c:v>57.49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A-4565-AECD-D30CCEDA2BCE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Differences!$I$12:$I$15</c15:sqref>
                  </c15:fullRef>
                </c:ext>
              </c:extLst>
              <c:f>Differences!$I$12:$I$13</c:f>
              <c:numCache>
                <c:formatCode>0.00</c:formatCode>
                <c:ptCount val="2"/>
                <c:pt idx="0">
                  <c:v>56.04</c:v>
                </c:pt>
                <c:pt idx="1">
                  <c:v>58.59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A-4565-AECD-D30CCEDA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Differences!$M$12:$M$15</c15:sqref>
                  </c15:fullRef>
                </c:ext>
              </c:extLst>
              <c:f>Differences!$M$12:$M$13</c:f>
              <c:numCache>
                <c:formatCode>0.00</c:formatCode>
                <c:ptCount val="2"/>
                <c:pt idx="0">
                  <c:v>54.68</c:v>
                </c:pt>
                <c:pt idx="1">
                  <c:v>59.65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DFB-A089-439655C4D369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Differences!$N$12:$N$15</c15:sqref>
                  </c15:fullRef>
                </c:ext>
              </c:extLst>
              <c:f>Differences!$N$12:$N$13</c:f>
              <c:numCache>
                <c:formatCode>0.00</c:formatCode>
                <c:ptCount val="2"/>
                <c:pt idx="0">
                  <c:v>52.73</c:v>
                </c:pt>
                <c:pt idx="1">
                  <c:v>58.63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DFB-A089-439655C4D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Differences!$R$12:$R$15</c15:sqref>
                  </c15:fullRef>
                </c:ext>
              </c:extLst>
              <c:f>Differences!$R$12:$R$13</c:f>
              <c:numCache>
                <c:formatCode>0.00</c:formatCode>
                <c:ptCount val="2"/>
                <c:pt idx="0">
                  <c:v>59.72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F-488D-8F6B-A1CBF3E5A062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Differences!$S$12:$S$15</c15:sqref>
                  </c15:fullRef>
                </c:ext>
              </c:extLst>
              <c:f>Differences!$S$12:$S$13</c:f>
              <c:numCache>
                <c:formatCode>0.00</c:formatCode>
                <c:ptCount val="2"/>
                <c:pt idx="0">
                  <c:v>59.54</c:v>
                </c:pt>
                <c:pt idx="1">
                  <c:v>50.2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F-488D-8F6B-A1CBF3E5A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Differences!$W$12:$W$15</c15:sqref>
                  </c15:fullRef>
                </c:ext>
              </c:extLst>
              <c:f>Differences!$W$12:$W$13</c:f>
              <c:numCache>
                <c:formatCode>0.00</c:formatCode>
                <c:ptCount val="2"/>
                <c:pt idx="0">
                  <c:v>57.35</c:v>
                </c:pt>
                <c:pt idx="1">
                  <c:v>51.42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100-B75C-9DD73EA5ECC4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Differences!$B$12:$B$15</c15:sqref>
                  </c15:fullRef>
                </c:ext>
              </c:extLst>
              <c:f>Differences!$B$12:$B$13</c:f>
              <c:strCache>
                <c:ptCount val="2"/>
                <c:pt idx="0">
                  <c:v>SPR</c:v>
                </c:pt>
                <c:pt idx="1">
                  <c:v>SLF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Differences!$X$12:$X$15</c15:sqref>
                  </c15:fullRef>
                </c:ext>
              </c:extLst>
              <c:f>Differences!$X$12:$X$13</c:f>
              <c:numCache>
                <c:formatCode>0.00</c:formatCode>
                <c:ptCount val="2"/>
                <c:pt idx="0">
                  <c:v>54.31</c:v>
                </c:pt>
                <c:pt idx="1">
                  <c:v>58.19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A-4100-B75C-9DD73EA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Differences!$C$16:$C$21</c:f>
              <c:numCache>
                <c:formatCode>0.00</c:formatCode>
                <c:ptCount val="6"/>
                <c:pt idx="0">
                  <c:v>57.04</c:v>
                </c:pt>
                <c:pt idx="1">
                  <c:v>55.78</c:v>
                </c:pt>
                <c:pt idx="2">
                  <c:v>57.02</c:v>
                </c:pt>
                <c:pt idx="3">
                  <c:v>59.9</c:v>
                </c:pt>
                <c:pt idx="4">
                  <c:v>56.6</c:v>
                </c:pt>
                <c:pt idx="5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3-4CC3-97FD-238D1150A0E0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Differences!$D$16:$D$21</c:f>
              <c:numCache>
                <c:formatCode>0.00</c:formatCode>
                <c:ptCount val="6"/>
                <c:pt idx="0">
                  <c:v>52.63</c:v>
                </c:pt>
                <c:pt idx="1">
                  <c:v>58.54</c:v>
                </c:pt>
                <c:pt idx="2">
                  <c:v>54.05</c:v>
                </c:pt>
                <c:pt idx="3">
                  <c:v>49.93</c:v>
                </c:pt>
                <c:pt idx="4">
                  <c:v>55.61</c:v>
                </c:pt>
                <c:pt idx="5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3-4CC3-97FD-238D1150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Differences!$H$16:$H$21</c:f>
              <c:numCache>
                <c:formatCode>0.00</c:formatCode>
                <c:ptCount val="6"/>
                <c:pt idx="0">
                  <c:v>49.61</c:v>
                </c:pt>
                <c:pt idx="1">
                  <c:v>58.96</c:v>
                </c:pt>
                <c:pt idx="2">
                  <c:v>49.74</c:v>
                </c:pt>
                <c:pt idx="3">
                  <c:v>51.77</c:v>
                </c:pt>
                <c:pt idx="4">
                  <c:v>57.77</c:v>
                </c:pt>
                <c:pt idx="5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4-4556-AEEE-34D5D073B4AF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Differences!$I$16:$I$21</c:f>
              <c:numCache>
                <c:formatCode>0.00</c:formatCode>
                <c:ptCount val="6"/>
                <c:pt idx="0">
                  <c:v>56.64</c:v>
                </c:pt>
                <c:pt idx="1">
                  <c:v>53.65</c:v>
                </c:pt>
                <c:pt idx="2">
                  <c:v>58.88</c:v>
                </c:pt>
                <c:pt idx="3">
                  <c:v>52.92</c:v>
                </c:pt>
                <c:pt idx="4">
                  <c:v>55.7</c:v>
                </c:pt>
                <c:pt idx="5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4-4556-AEEE-34D5D073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Differences!$M$16:$M$21</c:f>
              <c:numCache>
                <c:formatCode>0.00</c:formatCode>
                <c:ptCount val="6"/>
                <c:pt idx="0">
                  <c:v>58.98</c:v>
                </c:pt>
                <c:pt idx="1">
                  <c:v>58.74</c:v>
                </c:pt>
                <c:pt idx="2">
                  <c:v>57.48</c:v>
                </c:pt>
                <c:pt idx="3">
                  <c:v>57.17</c:v>
                </c:pt>
                <c:pt idx="4">
                  <c:v>58.78</c:v>
                </c:pt>
                <c:pt idx="5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F-4EC0-880A-2D2E0D8A94DF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Differences!$N$16:$N$21</c:f>
              <c:numCache>
                <c:formatCode>0.00</c:formatCode>
                <c:ptCount val="6"/>
                <c:pt idx="0">
                  <c:v>55.09</c:v>
                </c:pt>
                <c:pt idx="1">
                  <c:v>56.4</c:v>
                </c:pt>
                <c:pt idx="2">
                  <c:v>54.61</c:v>
                </c:pt>
                <c:pt idx="3">
                  <c:v>55.05</c:v>
                </c:pt>
                <c:pt idx="4">
                  <c:v>58.38</c:v>
                </c:pt>
                <c:pt idx="5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F-4EC0-880A-2D2E0D8A9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Differences!$R$16:$R$21</c:f>
              <c:numCache>
                <c:formatCode>0.00</c:formatCode>
                <c:ptCount val="6"/>
                <c:pt idx="0">
                  <c:v>57.26</c:v>
                </c:pt>
                <c:pt idx="1">
                  <c:v>57.21</c:v>
                </c:pt>
                <c:pt idx="2">
                  <c:v>52.26</c:v>
                </c:pt>
                <c:pt idx="3">
                  <c:v>56.38</c:v>
                </c:pt>
                <c:pt idx="4">
                  <c:v>55.39</c:v>
                </c:pt>
                <c:pt idx="5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A59-9033-9F67EFC0DD5A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Differences!$S$16:$S$21</c:f>
              <c:numCache>
                <c:formatCode>0.00</c:formatCode>
                <c:ptCount val="6"/>
                <c:pt idx="0">
                  <c:v>57.71</c:v>
                </c:pt>
                <c:pt idx="1">
                  <c:v>59.38</c:v>
                </c:pt>
                <c:pt idx="2">
                  <c:v>52.21</c:v>
                </c:pt>
                <c:pt idx="3">
                  <c:v>50.66</c:v>
                </c:pt>
                <c:pt idx="4">
                  <c:v>56.75</c:v>
                </c:pt>
                <c:pt idx="5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5-4A59-9033-9F67EFC0D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val>
            <c:numRef>
              <c:f>Differences!$M$8:$M$21</c:f>
              <c:numCache>
                <c:formatCode>0.00</c:formatCode>
                <c:ptCount val="14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  <c:pt idx="4">
                  <c:v>54.68</c:v>
                </c:pt>
                <c:pt idx="5">
                  <c:v>59.65</c:v>
                </c:pt>
                <c:pt idx="6">
                  <c:v>55.12</c:v>
                </c:pt>
                <c:pt idx="7">
                  <c:v>50.22</c:v>
                </c:pt>
                <c:pt idx="8">
                  <c:v>58.98</c:v>
                </c:pt>
                <c:pt idx="9">
                  <c:v>58.74</c:v>
                </c:pt>
                <c:pt idx="10">
                  <c:v>57.48</c:v>
                </c:pt>
                <c:pt idx="11">
                  <c:v>57.17</c:v>
                </c:pt>
                <c:pt idx="12">
                  <c:v>58.78</c:v>
                </c:pt>
                <c:pt idx="13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A71-A361-CD1542F93927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val>
            <c:numRef>
              <c:f>Differences!$N$8:$N$21</c:f>
              <c:numCache>
                <c:formatCode>0.00</c:formatCode>
                <c:ptCount val="14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  <c:pt idx="4">
                  <c:v>52.73</c:v>
                </c:pt>
                <c:pt idx="5">
                  <c:v>58.63</c:v>
                </c:pt>
                <c:pt idx="8">
                  <c:v>55.09</c:v>
                </c:pt>
                <c:pt idx="9">
                  <c:v>56.4</c:v>
                </c:pt>
                <c:pt idx="10">
                  <c:v>54.61</c:v>
                </c:pt>
                <c:pt idx="11">
                  <c:v>55.05</c:v>
                </c:pt>
                <c:pt idx="12">
                  <c:v>58.38</c:v>
                </c:pt>
                <c:pt idx="13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2-4A71-A361-CD1542F93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28095238095237"/>
          <c:y val="0.1143127121683134"/>
          <c:w val="0.34266071428571426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Differences!$W$16:$W$21</c:f>
              <c:numCache>
                <c:formatCode>0.00</c:formatCode>
                <c:ptCount val="6"/>
                <c:pt idx="0">
                  <c:v>53.22</c:v>
                </c:pt>
                <c:pt idx="1">
                  <c:v>58.23</c:v>
                </c:pt>
                <c:pt idx="2">
                  <c:v>51.26</c:v>
                </c:pt>
                <c:pt idx="3">
                  <c:v>57.67</c:v>
                </c:pt>
                <c:pt idx="4">
                  <c:v>51.12</c:v>
                </c:pt>
                <c:pt idx="5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0-494F-86BD-B0BCA5939F8E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Differences!$B$16:$B$21</c:f>
              <c:strCache>
                <c:ptCount val="6"/>
                <c:pt idx="0">
                  <c:v>HPE</c:v>
                </c:pt>
                <c:pt idx="1">
                  <c:v>HPF</c:v>
                </c:pt>
                <c:pt idx="2">
                  <c:v>HAD</c:v>
                </c:pt>
                <c:pt idx="3">
                  <c:v>HAB</c:v>
                </c:pt>
                <c:pt idx="4">
                  <c:v>KNE</c:v>
                </c:pt>
                <c:pt idx="5">
                  <c:v>KNF</c:v>
                </c:pt>
              </c:strCache>
            </c:strRef>
          </c:cat>
          <c:val>
            <c:numRef>
              <c:f>Differences!$X$16:$X$21</c:f>
              <c:numCache>
                <c:formatCode>0.00</c:formatCode>
                <c:ptCount val="6"/>
                <c:pt idx="0">
                  <c:v>56.56</c:v>
                </c:pt>
                <c:pt idx="1">
                  <c:v>53.43</c:v>
                </c:pt>
                <c:pt idx="2">
                  <c:v>48.65</c:v>
                </c:pt>
                <c:pt idx="3">
                  <c:v>54.81</c:v>
                </c:pt>
                <c:pt idx="4">
                  <c:v>45.28</c:v>
                </c:pt>
                <c:pt idx="5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0-494F-86BD-B0BCA5939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46048"/>
        <c:axId val="209506816"/>
      </c:barChart>
      <c:catAx>
        <c:axId val="19494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9506816"/>
        <c:crosses val="autoZero"/>
        <c:auto val="1"/>
        <c:lblAlgn val="ctr"/>
        <c:lblOffset val="100"/>
        <c:noMultiLvlLbl val="0"/>
      </c:catAx>
      <c:valAx>
        <c:axId val="2095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RESISTANCE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9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Differences!$R$8:$R$21</c:f>
              <c:numCache>
                <c:formatCode>0.00</c:formatCode>
                <c:ptCount val="14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  <c:pt idx="4">
                  <c:v>59.72</c:v>
                </c:pt>
                <c:pt idx="5">
                  <c:v>51</c:v>
                </c:pt>
                <c:pt idx="6">
                  <c:v>49.78</c:v>
                </c:pt>
                <c:pt idx="7">
                  <c:v>58.31</c:v>
                </c:pt>
                <c:pt idx="8">
                  <c:v>57.26</c:v>
                </c:pt>
                <c:pt idx="9">
                  <c:v>57.21</c:v>
                </c:pt>
                <c:pt idx="10">
                  <c:v>52.26</c:v>
                </c:pt>
                <c:pt idx="11">
                  <c:v>56.38</c:v>
                </c:pt>
                <c:pt idx="12">
                  <c:v>55.39</c:v>
                </c:pt>
                <c:pt idx="13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A11-BB3C-25909E95D04C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Differences!$S$8:$S$21</c:f>
              <c:numCache>
                <c:formatCode>0.00</c:formatCode>
                <c:ptCount val="14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  <c:pt idx="4">
                  <c:v>59.54</c:v>
                </c:pt>
                <c:pt idx="5">
                  <c:v>50.2</c:v>
                </c:pt>
                <c:pt idx="8">
                  <c:v>57.71</c:v>
                </c:pt>
                <c:pt idx="9">
                  <c:v>59.38</c:v>
                </c:pt>
                <c:pt idx="10">
                  <c:v>52.21</c:v>
                </c:pt>
                <c:pt idx="11">
                  <c:v>50.66</c:v>
                </c:pt>
                <c:pt idx="12">
                  <c:v>56.75</c:v>
                </c:pt>
                <c:pt idx="13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F-4A11-BB3C-25909E95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439999999999996"/>
          <c:y val="8.1554761904761908E-2"/>
          <c:w val="0.35022023809523811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Differences!$W$7</c:f>
              <c:strCache>
                <c:ptCount val="1"/>
                <c:pt idx="0">
                  <c:v>Left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Differences!$W$8:$W$21</c:f>
              <c:numCache>
                <c:formatCode>0.00</c:formatCode>
                <c:ptCount val="14"/>
                <c:pt idx="0">
                  <c:v>55.88</c:v>
                </c:pt>
                <c:pt idx="1">
                  <c:v>53.91</c:v>
                </c:pt>
                <c:pt idx="2">
                  <c:v>51.7</c:v>
                </c:pt>
                <c:pt idx="3">
                  <c:v>58.89</c:v>
                </c:pt>
                <c:pt idx="4">
                  <c:v>57.35</c:v>
                </c:pt>
                <c:pt idx="5">
                  <c:v>51.42</c:v>
                </c:pt>
                <c:pt idx="6">
                  <c:v>45.61</c:v>
                </c:pt>
                <c:pt idx="7">
                  <c:v>56.19</c:v>
                </c:pt>
                <c:pt idx="8">
                  <c:v>53.22</c:v>
                </c:pt>
                <c:pt idx="9">
                  <c:v>58.23</c:v>
                </c:pt>
                <c:pt idx="10">
                  <c:v>51.26</c:v>
                </c:pt>
                <c:pt idx="11">
                  <c:v>57.67</c:v>
                </c:pt>
                <c:pt idx="12">
                  <c:v>51.12</c:v>
                </c:pt>
                <c:pt idx="13">
                  <c:v>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9-4ADB-B9FB-93F125FFF9E9}"/>
            </c:ext>
          </c:extLst>
        </c:ser>
        <c:ser>
          <c:idx val="1"/>
          <c:order val="1"/>
          <c:tx>
            <c:strRef>
              <c:f>Differences!$X$7</c:f>
              <c:strCache>
                <c:ptCount val="1"/>
                <c:pt idx="0">
                  <c:v>Right</c:v>
                </c:pt>
              </c:strCache>
            </c:strRef>
          </c:tx>
          <c:marker>
            <c:symbol val="none"/>
          </c:marker>
          <c:cat>
            <c:strRef>
              <c:f>Differences!$B$8:$B$21</c:f>
              <c:strCache>
                <c:ptCount val="14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SPF</c:v>
                </c:pt>
                <c:pt idx="7">
                  <c:v>SPE</c:v>
                </c:pt>
                <c:pt idx="8">
                  <c:v>HPE</c:v>
                </c:pt>
                <c:pt idx="9">
                  <c:v>HPF</c:v>
                </c:pt>
                <c:pt idx="10">
                  <c:v>HAD</c:v>
                </c:pt>
                <c:pt idx="11">
                  <c:v>HAB</c:v>
                </c:pt>
                <c:pt idx="12">
                  <c:v>KNE</c:v>
                </c:pt>
                <c:pt idx="13">
                  <c:v>KNF</c:v>
                </c:pt>
              </c:strCache>
            </c:strRef>
          </c:cat>
          <c:val>
            <c:numRef>
              <c:f>Differences!$X$8:$X$21</c:f>
              <c:numCache>
                <c:formatCode>0.00</c:formatCode>
                <c:ptCount val="14"/>
                <c:pt idx="0">
                  <c:v>56.45</c:v>
                </c:pt>
                <c:pt idx="1">
                  <c:v>56.69</c:v>
                </c:pt>
                <c:pt idx="2">
                  <c:v>51.9</c:v>
                </c:pt>
                <c:pt idx="3">
                  <c:v>58.43</c:v>
                </c:pt>
                <c:pt idx="4">
                  <c:v>54.31</c:v>
                </c:pt>
                <c:pt idx="5">
                  <c:v>58.19</c:v>
                </c:pt>
                <c:pt idx="8">
                  <c:v>56.56</c:v>
                </c:pt>
                <c:pt idx="9">
                  <c:v>53.43</c:v>
                </c:pt>
                <c:pt idx="10">
                  <c:v>48.65</c:v>
                </c:pt>
                <c:pt idx="11">
                  <c:v>54.81</c:v>
                </c:pt>
                <c:pt idx="12">
                  <c:v>45.28</c:v>
                </c:pt>
                <c:pt idx="13">
                  <c:v>56.52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9-4ADB-B9FB-93F125FFF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in val="3500"/>
        </c:scaling>
        <c:delete val="0"/>
        <c:axPos val="l"/>
        <c:numFmt formatCode="0.00" sourceLinked="1"/>
        <c:majorTickMark val="cross"/>
        <c:minorTickMark val="none"/>
        <c:tickLblPos val="nextTo"/>
        <c:crossAx val="1225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243571428571427"/>
          <c:y val="9.9193650793650792E-2"/>
          <c:w val="0.28470436507936508"/>
          <c:h val="0.1194639333117727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Differences!$C$7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(Differences!$C$8:$C$13,Differences!$C$16:$C$21)</c:f>
              <c:numCache>
                <c:formatCode>0.00</c:formatCode>
                <c:ptCount val="12"/>
                <c:pt idx="0">
                  <c:v>55.76</c:v>
                </c:pt>
                <c:pt idx="1">
                  <c:v>58.57</c:v>
                </c:pt>
                <c:pt idx="2">
                  <c:v>59</c:v>
                </c:pt>
                <c:pt idx="3">
                  <c:v>57.83</c:v>
                </c:pt>
                <c:pt idx="4">
                  <c:v>59.44</c:v>
                </c:pt>
                <c:pt idx="5">
                  <c:v>56.01</c:v>
                </c:pt>
                <c:pt idx="6">
                  <c:v>57.04</c:v>
                </c:pt>
                <c:pt idx="7">
                  <c:v>55.78</c:v>
                </c:pt>
                <c:pt idx="8">
                  <c:v>57.02</c:v>
                </c:pt>
                <c:pt idx="9">
                  <c:v>59.9</c:v>
                </c:pt>
                <c:pt idx="10">
                  <c:v>56.6</c:v>
                </c:pt>
                <c:pt idx="11">
                  <c:v>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9-43BB-8C2D-76F1CEFBD3B0}"/>
            </c:ext>
          </c:extLst>
        </c:ser>
        <c:ser>
          <c:idx val="1"/>
          <c:order val="1"/>
          <c:tx>
            <c:strRef>
              <c:f>Differences!$D$7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(Differences!$D$8:$D$13,Differences!$D$16:$D$21)</c:f>
              <c:numCache>
                <c:formatCode>0.00</c:formatCode>
                <c:ptCount val="12"/>
                <c:pt idx="0">
                  <c:v>57.81</c:v>
                </c:pt>
                <c:pt idx="1">
                  <c:v>57.57</c:v>
                </c:pt>
                <c:pt idx="2">
                  <c:v>54.81</c:v>
                </c:pt>
                <c:pt idx="3">
                  <c:v>59.26</c:v>
                </c:pt>
                <c:pt idx="4">
                  <c:v>59.85</c:v>
                </c:pt>
                <c:pt idx="5">
                  <c:v>58.78</c:v>
                </c:pt>
                <c:pt idx="6">
                  <c:v>52.63</c:v>
                </c:pt>
                <c:pt idx="7">
                  <c:v>58.54</c:v>
                </c:pt>
                <c:pt idx="8">
                  <c:v>54.05</c:v>
                </c:pt>
                <c:pt idx="9">
                  <c:v>49.93</c:v>
                </c:pt>
                <c:pt idx="10">
                  <c:v>55.61</c:v>
                </c:pt>
                <c:pt idx="11">
                  <c:v>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B9-43BB-8C2D-76F1CEFBD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Differences!$H$7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(Differences!$H$8:$H$13,Differences!$H$16:$H$21)</c:f>
              <c:numCache>
                <c:formatCode>0.00</c:formatCode>
                <c:ptCount val="12"/>
                <c:pt idx="0">
                  <c:v>55.46</c:v>
                </c:pt>
                <c:pt idx="1">
                  <c:v>49.02</c:v>
                </c:pt>
                <c:pt idx="2">
                  <c:v>54.44</c:v>
                </c:pt>
                <c:pt idx="3">
                  <c:v>49.31</c:v>
                </c:pt>
                <c:pt idx="4">
                  <c:v>54.11</c:v>
                </c:pt>
                <c:pt idx="5">
                  <c:v>57.49</c:v>
                </c:pt>
                <c:pt idx="6">
                  <c:v>49.61</c:v>
                </c:pt>
                <c:pt idx="7">
                  <c:v>58.96</c:v>
                </c:pt>
                <c:pt idx="8">
                  <c:v>49.74</c:v>
                </c:pt>
                <c:pt idx="9">
                  <c:v>51.77</c:v>
                </c:pt>
                <c:pt idx="10">
                  <c:v>57.77</c:v>
                </c:pt>
                <c:pt idx="11">
                  <c:v>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343-8B1E-B955EA89F8AE}"/>
            </c:ext>
          </c:extLst>
        </c:ser>
        <c:ser>
          <c:idx val="1"/>
          <c:order val="1"/>
          <c:tx>
            <c:strRef>
              <c:f>Differences!$I$7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(Differences!$I$8:$I$13,Differences!$I$16:$I$21)</c:f>
              <c:numCache>
                <c:formatCode>0.00</c:formatCode>
                <c:ptCount val="12"/>
                <c:pt idx="0">
                  <c:v>54.07</c:v>
                </c:pt>
                <c:pt idx="1">
                  <c:v>57.24</c:v>
                </c:pt>
                <c:pt idx="2">
                  <c:v>53.8</c:v>
                </c:pt>
                <c:pt idx="3">
                  <c:v>52.5</c:v>
                </c:pt>
                <c:pt idx="4">
                  <c:v>56.04</c:v>
                </c:pt>
                <c:pt idx="5">
                  <c:v>58.59</c:v>
                </c:pt>
                <c:pt idx="6">
                  <c:v>56.64</c:v>
                </c:pt>
                <c:pt idx="7">
                  <c:v>53.65</c:v>
                </c:pt>
                <c:pt idx="8">
                  <c:v>58.88</c:v>
                </c:pt>
                <c:pt idx="9">
                  <c:v>52.92</c:v>
                </c:pt>
                <c:pt idx="10">
                  <c:v>55.7</c:v>
                </c:pt>
                <c:pt idx="11">
                  <c:v>55.27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6-4343-8B1E-B955EA89F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Differences!$M$7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(Differences!$M$8:$M$13,Differences!$M$16:$M$21)</c:f>
              <c:numCache>
                <c:formatCode>0.00</c:formatCode>
                <c:ptCount val="12"/>
                <c:pt idx="0">
                  <c:v>47.2</c:v>
                </c:pt>
                <c:pt idx="1">
                  <c:v>55.02</c:v>
                </c:pt>
                <c:pt idx="2">
                  <c:v>56.39</c:v>
                </c:pt>
                <c:pt idx="3">
                  <c:v>52.43</c:v>
                </c:pt>
                <c:pt idx="4">
                  <c:v>54.68</c:v>
                </c:pt>
                <c:pt idx="5">
                  <c:v>59.65</c:v>
                </c:pt>
                <c:pt idx="6">
                  <c:v>58.98</c:v>
                </c:pt>
                <c:pt idx="7">
                  <c:v>58.74</c:v>
                </c:pt>
                <c:pt idx="8">
                  <c:v>57.48</c:v>
                </c:pt>
                <c:pt idx="9">
                  <c:v>57.17</c:v>
                </c:pt>
                <c:pt idx="10">
                  <c:v>58.78</c:v>
                </c:pt>
                <c:pt idx="11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D-4598-BEE2-D709A334E42D}"/>
            </c:ext>
          </c:extLst>
        </c:ser>
        <c:ser>
          <c:idx val="1"/>
          <c:order val="1"/>
          <c:tx>
            <c:strRef>
              <c:f>Differences!$N$7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(Differences!$N$8:$N$13,Differences!$N$16:$N$21)</c:f>
              <c:numCache>
                <c:formatCode>0.00</c:formatCode>
                <c:ptCount val="12"/>
                <c:pt idx="0">
                  <c:v>58.49</c:v>
                </c:pt>
                <c:pt idx="1">
                  <c:v>47.1</c:v>
                </c:pt>
                <c:pt idx="2">
                  <c:v>46.61</c:v>
                </c:pt>
                <c:pt idx="3">
                  <c:v>59.12</c:v>
                </c:pt>
                <c:pt idx="4">
                  <c:v>52.73</c:v>
                </c:pt>
                <c:pt idx="5">
                  <c:v>58.63</c:v>
                </c:pt>
                <c:pt idx="6">
                  <c:v>55.09</c:v>
                </c:pt>
                <c:pt idx="7">
                  <c:v>56.4</c:v>
                </c:pt>
                <c:pt idx="8">
                  <c:v>54.61</c:v>
                </c:pt>
                <c:pt idx="9">
                  <c:v>55.05</c:v>
                </c:pt>
                <c:pt idx="10">
                  <c:v>58.38</c:v>
                </c:pt>
                <c:pt idx="11">
                  <c:v>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FD-4598-BEE2-D709A334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Differences!$R$7</c:f>
              <c:strCache>
                <c:ptCount val="1"/>
                <c:pt idx="0">
                  <c:v>Left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(Differences!$R$8:$R$13,Differences!$R$16:$R$21)</c:f>
              <c:numCache>
                <c:formatCode>0.00</c:formatCode>
                <c:ptCount val="12"/>
                <c:pt idx="0">
                  <c:v>59.11</c:v>
                </c:pt>
                <c:pt idx="1">
                  <c:v>59.23</c:v>
                </c:pt>
                <c:pt idx="2">
                  <c:v>56.2</c:v>
                </c:pt>
                <c:pt idx="3">
                  <c:v>59.53</c:v>
                </c:pt>
                <c:pt idx="4">
                  <c:v>59.72</c:v>
                </c:pt>
                <c:pt idx="5">
                  <c:v>51</c:v>
                </c:pt>
                <c:pt idx="6">
                  <c:v>57.26</c:v>
                </c:pt>
                <c:pt idx="7">
                  <c:v>57.21</c:v>
                </c:pt>
                <c:pt idx="8">
                  <c:v>52.26</c:v>
                </c:pt>
                <c:pt idx="9">
                  <c:v>56.38</c:v>
                </c:pt>
                <c:pt idx="10">
                  <c:v>55.39</c:v>
                </c:pt>
                <c:pt idx="11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F-40D9-A9D6-E6F200A5B839}"/>
            </c:ext>
          </c:extLst>
        </c:ser>
        <c:ser>
          <c:idx val="1"/>
          <c:order val="1"/>
          <c:tx>
            <c:strRef>
              <c:f>Differences!$S$7</c:f>
              <c:strCache>
                <c:ptCount val="1"/>
                <c:pt idx="0">
                  <c:v>Right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(Differences!$B$8:$B$13,Differences!$B$16:$B$21)</c:f>
              <c:strCache>
                <c:ptCount val="12"/>
                <c:pt idx="0">
                  <c:v>SHE</c:v>
                </c:pt>
                <c:pt idx="1">
                  <c:v>SHF</c:v>
                </c:pt>
                <c:pt idx="2">
                  <c:v>SER</c:v>
                </c:pt>
                <c:pt idx="3">
                  <c:v>SIR</c:v>
                </c:pt>
                <c:pt idx="4">
                  <c:v>SPR</c:v>
                </c:pt>
                <c:pt idx="5">
                  <c:v>SLF</c:v>
                </c:pt>
                <c:pt idx="6">
                  <c:v>HPE</c:v>
                </c:pt>
                <c:pt idx="7">
                  <c:v>HPF</c:v>
                </c:pt>
                <c:pt idx="8">
                  <c:v>HAD</c:v>
                </c:pt>
                <c:pt idx="9">
                  <c:v>HAB</c:v>
                </c:pt>
                <c:pt idx="10">
                  <c:v>KNE</c:v>
                </c:pt>
                <c:pt idx="11">
                  <c:v>KNF</c:v>
                </c:pt>
              </c:strCache>
            </c:strRef>
          </c:cat>
          <c:val>
            <c:numRef>
              <c:f>(Differences!$S$8:$S$13,Differences!$S$16:$S$21)</c:f>
              <c:numCache>
                <c:formatCode>0.00</c:formatCode>
                <c:ptCount val="12"/>
                <c:pt idx="0">
                  <c:v>53.26</c:v>
                </c:pt>
                <c:pt idx="1">
                  <c:v>46.25</c:v>
                </c:pt>
                <c:pt idx="2">
                  <c:v>58.08</c:v>
                </c:pt>
                <c:pt idx="3">
                  <c:v>59.21</c:v>
                </c:pt>
                <c:pt idx="4">
                  <c:v>59.54</c:v>
                </c:pt>
                <c:pt idx="5">
                  <c:v>50.2</c:v>
                </c:pt>
                <c:pt idx="6">
                  <c:v>57.71</c:v>
                </c:pt>
                <c:pt idx="7">
                  <c:v>59.38</c:v>
                </c:pt>
                <c:pt idx="8">
                  <c:v>52.21</c:v>
                </c:pt>
                <c:pt idx="9">
                  <c:v>50.66</c:v>
                </c:pt>
                <c:pt idx="10">
                  <c:v>56.75</c:v>
                </c:pt>
                <c:pt idx="11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F-40D9-A9D6-E6F200A5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77408"/>
        <c:axId val="153229504"/>
      </c:radarChart>
      <c:catAx>
        <c:axId val="12257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229504"/>
        <c:crosses val="autoZero"/>
        <c:auto val="1"/>
        <c:lblAlgn val="ctr"/>
        <c:lblOffset val="100"/>
        <c:noMultiLvlLbl val="0"/>
      </c:catAx>
      <c:valAx>
        <c:axId val="153229504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2577408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1.jp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jpg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image" Target="../media/image1.jp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jp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image" Target="../media/image1.jp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3</xdr:col>
      <xdr:colOff>452437</xdr:colOff>
      <xdr:row>3</xdr:row>
      <xdr:rowOff>30778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8C348B-B477-495F-AB5E-987ACC1D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3" y="133350"/>
          <a:ext cx="1938337" cy="4403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53340</xdr:rowOff>
    </xdr:from>
    <xdr:to>
      <xdr:col>8</xdr:col>
      <xdr:colOff>353700</xdr:colOff>
      <xdr:row>31</xdr:row>
      <xdr:rowOff>155580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53340</xdr:rowOff>
    </xdr:from>
    <xdr:to>
      <xdr:col>17</xdr:col>
      <xdr:colOff>245430</xdr:colOff>
      <xdr:row>31</xdr:row>
      <xdr:rowOff>155580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53340</xdr:rowOff>
    </xdr:from>
    <xdr:to>
      <xdr:col>26</xdr:col>
      <xdr:colOff>137160</xdr:colOff>
      <xdr:row>31</xdr:row>
      <xdr:rowOff>155580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144780</xdr:rowOff>
    </xdr:from>
    <xdr:to>
      <xdr:col>8</xdr:col>
      <xdr:colOff>353700</xdr:colOff>
      <xdr:row>63</xdr:row>
      <xdr:rowOff>109860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144780</xdr:rowOff>
    </xdr:from>
    <xdr:to>
      <xdr:col>17</xdr:col>
      <xdr:colOff>245430</xdr:colOff>
      <xdr:row>63</xdr:row>
      <xdr:rowOff>109860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265340</xdr:colOff>
      <xdr:row>0</xdr:row>
      <xdr:rowOff>142876</xdr:rowOff>
    </xdr:from>
    <xdr:to>
      <xdr:col>3</xdr:col>
      <xdr:colOff>276678</xdr:colOff>
      <xdr:row>0</xdr:row>
      <xdr:rowOff>561261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2B94245E-0CBD-4FAE-9F79-5D22D991A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340" y="142876"/>
          <a:ext cx="1889124" cy="4183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209038</xdr:colOff>
      <xdr:row>3</xdr:row>
      <xdr:rowOff>94572</xdr:rowOff>
    </xdr:from>
    <xdr:to>
      <xdr:col>8</xdr:col>
      <xdr:colOff>573545</xdr:colOff>
      <xdr:row>31</xdr:row>
      <xdr:rowOff>136071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258536</xdr:colOff>
      <xdr:row>3</xdr:row>
      <xdr:rowOff>94572</xdr:rowOff>
    </xdr:from>
    <xdr:to>
      <xdr:col>17</xdr:col>
      <xdr:colOff>224517</xdr:colOff>
      <xdr:row>31</xdr:row>
      <xdr:rowOff>136071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538146</xdr:colOff>
      <xdr:row>3</xdr:row>
      <xdr:rowOff>94572</xdr:rowOff>
    </xdr:from>
    <xdr:to>
      <xdr:col>26</xdr:col>
      <xdr:colOff>292553</xdr:colOff>
      <xdr:row>31</xdr:row>
      <xdr:rowOff>136071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199856</xdr:colOff>
      <xdr:row>34</xdr:row>
      <xdr:rowOff>83448</xdr:rowOff>
    </xdr:from>
    <xdr:to>
      <xdr:col>8</xdr:col>
      <xdr:colOff>587011</xdr:colOff>
      <xdr:row>62</xdr:row>
      <xdr:rowOff>122463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244929</xdr:colOff>
      <xdr:row>34</xdr:row>
      <xdr:rowOff>83448</xdr:rowOff>
    </xdr:from>
    <xdr:to>
      <xdr:col>17</xdr:col>
      <xdr:colOff>258535</xdr:colOff>
      <xdr:row>62</xdr:row>
      <xdr:rowOff>122463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197303</xdr:colOff>
      <xdr:row>0</xdr:row>
      <xdr:rowOff>81642</xdr:rowOff>
    </xdr:from>
    <xdr:to>
      <xdr:col>3</xdr:col>
      <xdr:colOff>208641</xdr:colOff>
      <xdr:row>0</xdr:row>
      <xdr:rowOff>500027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5947CD9-BE17-4ED0-82F4-31A8F7D64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7303" y="81642"/>
          <a:ext cx="1889124" cy="4183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167640</xdr:rowOff>
    </xdr:from>
    <xdr:to>
      <xdr:col>8</xdr:col>
      <xdr:colOff>353700</xdr:colOff>
      <xdr:row>31</xdr:row>
      <xdr:rowOff>87000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3</xdr:row>
      <xdr:rowOff>167640</xdr:rowOff>
    </xdr:from>
    <xdr:to>
      <xdr:col>17</xdr:col>
      <xdr:colOff>245430</xdr:colOff>
      <xdr:row>31</xdr:row>
      <xdr:rowOff>87000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3</xdr:row>
      <xdr:rowOff>167640</xdr:rowOff>
    </xdr:from>
    <xdr:to>
      <xdr:col>26</xdr:col>
      <xdr:colOff>137160</xdr:colOff>
      <xdr:row>31</xdr:row>
      <xdr:rowOff>87000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160020</xdr:rowOff>
    </xdr:from>
    <xdr:to>
      <xdr:col>8</xdr:col>
      <xdr:colOff>353700</xdr:colOff>
      <xdr:row>63</xdr:row>
      <xdr:rowOff>79380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160020</xdr:rowOff>
    </xdr:from>
    <xdr:to>
      <xdr:col>17</xdr:col>
      <xdr:colOff>245430</xdr:colOff>
      <xdr:row>63</xdr:row>
      <xdr:rowOff>79380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108857</xdr:rowOff>
    </xdr:from>
    <xdr:to>
      <xdr:col>3</xdr:col>
      <xdr:colOff>249463</xdr:colOff>
      <xdr:row>0</xdr:row>
      <xdr:rowOff>527242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81B4197F-7481-4789-AC83-F1F9210B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8125" y="108857"/>
          <a:ext cx="1889124" cy="4183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7620</xdr:rowOff>
    </xdr:from>
    <xdr:to>
      <xdr:col>8</xdr:col>
      <xdr:colOff>353700</xdr:colOff>
      <xdr:row>31</xdr:row>
      <xdr:rowOff>109860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7620</xdr:rowOff>
    </xdr:from>
    <xdr:to>
      <xdr:col>17</xdr:col>
      <xdr:colOff>245430</xdr:colOff>
      <xdr:row>31</xdr:row>
      <xdr:rowOff>109860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7620</xdr:rowOff>
    </xdr:from>
    <xdr:to>
      <xdr:col>26</xdr:col>
      <xdr:colOff>137160</xdr:colOff>
      <xdr:row>31</xdr:row>
      <xdr:rowOff>109860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35</xdr:row>
      <xdr:rowOff>53340</xdr:rowOff>
    </xdr:from>
    <xdr:to>
      <xdr:col>8</xdr:col>
      <xdr:colOff>353700</xdr:colOff>
      <xdr:row>62</xdr:row>
      <xdr:rowOff>155580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35</xdr:row>
      <xdr:rowOff>53340</xdr:rowOff>
    </xdr:from>
    <xdr:to>
      <xdr:col>17</xdr:col>
      <xdr:colOff>245430</xdr:colOff>
      <xdr:row>62</xdr:row>
      <xdr:rowOff>155580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196454</xdr:colOff>
      <xdr:row>0</xdr:row>
      <xdr:rowOff>89298</xdr:rowOff>
    </xdr:from>
    <xdr:to>
      <xdr:col>3</xdr:col>
      <xdr:colOff>192484</xdr:colOff>
      <xdr:row>0</xdr:row>
      <xdr:rowOff>507683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0E3E4B-1C8A-4D89-98A5-816A48C2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454" y="89298"/>
          <a:ext cx="1889124" cy="4183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175260</xdr:rowOff>
    </xdr:from>
    <xdr:to>
      <xdr:col>8</xdr:col>
      <xdr:colOff>353700</xdr:colOff>
      <xdr:row>32</xdr:row>
      <xdr:rowOff>94620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4</xdr:row>
      <xdr:rowOff>175260</xdr:rowOff>
    </xdr:from>
    <xdr:to>
      <xdr:col>17</xdr:col>
      <xdr:colOff>245430</xdr:colOff>
      <xdr:row>32</xdr:row>
      <xdr:rowOff>94620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4</xdr:row>
      <xdr:rowOff>175260</xdr:rowOff>
    </xdr:from>
    <xdr:to>
      <xdr:col>26</xdr:col>
      <xdr:colOff>137160</xdr:colOff>
      <xdr:row>32</xdr:row>
      <xdr:rowOff>94620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36</xdr:row>
      <xdr:rowOff>30480</xdr:rowOff>
    </xdr:from>
    <xdr:to>
      <xdr:col>8</xdr:col>
      <xdr:colOff>353700</xdr:colOff>
      <xdr:row>63</xdr:row>
      <xdr:rowOff>132720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36</xdr:row>
      <xdr:rowOff>30480</xdr:rowOff>
    </xdr:from>
    <xdr:to>
      <xdr:col>17</xdr:col>
      <xdr:colOff>245430</xdr:colOff>
      <xdr:row>63</xdr:row>
      <xdr:rowOff>132720</xdr:rowOff>
    </xdr:to>
    <xdr:graphicFrame macro="">
      <xdr:nvGraphicFramePr>
        <xdr:cNvPr id="6" name="Chart 1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142876</xdr:rowOff>
    </xdr:from>
    <xdr:to>
      <xdr:col>3</xdr:col>
      <xdr:colOff>186531</xdr:colOff>
      <xdr:row>0</xdr:row>
      <xdr:rowOff>561261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D7FC04B6-9364-473D-BCED-DFA036E75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1" y="142876"/>
          <a:ext cx="1889124" cy="418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83342</xdr:rowOff>
    </xdr:from>
    <xdr:to>
      <xdr:col>4</xdr:col>
      <xdr:colOff>512570</xdr:colOff>
      <xdr:row>1</xdr:row>
      <xdr:rowOff>13467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83342"/>
          <a:ext cx="2155633" cy="489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106680</xdr:rowOff>
    </xdr:from>
    <xdr:to>
      <xdr:col>8</xdr:col>
      <xdr:colOff>353700</xdr:colOff>
      <xdr:row>28</xdr:row>
      <xdr:rowOff>26040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82230</xdr:colOff>
      <xdr:row>0</xdr:row>
      <xdr:rowOff>106680</xdr:rowOff>
    </xdr:from>
    <xdr:to>
      <xdr:col>17</xdr:col>
      <xdr:colOff>245430</xdr:colOff>
      <xdr:row>28</xdr:row>
      <xdr:rowOff>26040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583560</xdr:colOff>
      <xdr:row>0</xdr:row>
      <xdr:rowOff>106680</xdr:rowOff>
    </xdr:from>
    <xdr:to>
      <xdr:col>26</xdr:col>
      <xdr:colOff>137160</xdr:colOff>
      <xdr:row>28</xdr:row>
      <xdr:rowOff>26040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28</xdr:row>
      <xdr:rowOff>0</xdr:rowOff>
    </xdr:from>
    <xdr:to>
      <xdr:col>8</xdr:col>
      <xdr:colOff>353700</xdr:colOff>
      <xdr:row>55</xdr:row>
      <xdr:rowOff>102240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82230</xdr:colOff>
      <xdr:row>28</xdr:row>
      <xdr:rowOff>0</xdr:rowOff>
    </xdr:from>
    <xdr:to>
      <xdr:col>17</xdr:col>
      <xdr:colOff>245430</xdr:colOff>
      <xdr:row>55</xdr:row>
      <xdr:rowOff>102240</xdr:rowOff>
    </xdr:to>
    <xdr:graphicFrame macro="">
      <xdr:nvGraphicFramePr>
        <xdr:cNvPr id="8" name="Chart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0.03469</cdr:y>
    </cdr:from>
    <cdr:to>
      <cdr:x>1</cdr:x>
      <cdr:y>0.10886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45730" y="174823"/>
          <a:ext cx="1594270" cy="37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1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0.7094</cdr:x>
      <cdr:y>0.05292</cdr:y>
    </cdr:from>
    <cdr:to>
      <cdr:x>0.90477</cdr:x>
      <cdr:y>0.12549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575370" y="266700"/>
          <a:ext cx="984653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2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0.67948</cdr:x>
      <cdr:y>0.05292</cdr:y>
    </cdr:from>
    <cdr:to>
      <cdr:x>0.87451</cdr:x>
      <cdr:y>0.12709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24560" y="266700"/>
          <a:ext cx="982980" cy="373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3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0.69333</cdr:x>
      <cdr:y>0.03771</cdr:y>
    </cdr:from>
    <cdr:to>
      <cdr:x>0.96762</cdr:x>
      <cdr:y>0.11188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94400" y="190064"/>
          <a:ext cx="1382400" cy="373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4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0.68368</cdr:x>
      <cdr:y>0.03504</cdr:y>
    </cdr:from>
    <cdr:to>
      <cdr:x>1</cdr:x>
      <cdr:y>0.10921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516737" y="159287"/>
          <a:ext cx="2089803" cy="337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 b="1" baseline="0">
              <a:solidFill>
                <a:sysClr val="windowText" lastClr="000000"/>
              </a:solidFill>
            </a:rPr>
            <a:t>Date 5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170392</xdr:colOff>
      <xdr:row>0</xdr:row>
      <xdr:rowOff>92075</xdr:rowOff>
    </xdr:from>
    <xdr:to>
      <xdr:col>3</xdr:col>
      <xdr:colOff>429683</xdr:colOff>
      <xdr:row>2</xdr:row>
      <xdr:rowOff>103001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392" y="92075"/>
          <a:ext cx="1889124" cy="41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erobis.com/shop/cart/?fill_cart=38455,13584,2x13592,13907,13908" TargetMode="External"/><Relationship Id="rId1" Type="http://schemas.openxmlformats.org/officeDocument/2006/relationships/hyperlink" Target="https://aerobis.com/wp-content/uploads/woocommerce_uploads/powrlink-IST-web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22"/>
  <sheetViews>
    <sheetView tabSelected="1" topLeftCell="A50" workbookViewId="0">
      <selection activeCell="N76" sqref="N76"/>
    </sheetView>
  </sheetViews>
  <sheetFormatPr baseColWidth="10" defaultColWidth="10.6640625" defaultRowHeight="15" x14ac:dyDescent="0.2"/>
  <cols>
    <col min="1" max="1" width="4.5" style="6" customWidth="1"/>
    <col min="2" max="6" width="10.6640625" style="6"/>
    <col min="7" max="7" width="17.1640625" style="6" customWidth="1"/>
    <col min="8" max="10" width="10.6640625" style="6"/>
    <col min="11" max="11" width="8.83203125" style="6" customWidth="1"/>
    <col min="12" max="12" width="10.6640625" style="6"/>
    <col min="13" max="13" width="3.33203125" style="6" customWidth="1"/>
    <col min="14" max="16384" width="10.6640625" style="6"/>
  </cols>
  <sheetData>
    <row r="7" spans="2:13" x14ac:dyDescent="0.2">
      <c r="B7" s="53" t="s">
        <v>93</v>
      </c>
    </row>
    <row r="9" spans="2:13" x14ac:dyDescent="0.2">
      <c r="B9" s="6" t="s">
        <v>108</v>
      </c>
      <c r="M9" s="54" t="s">
        <v>95</v>
      </c>
    </row>
    <row r="10" spans="2:13" x14ac:dyDescent="0.2">
      <c r="B10" s="6" t="s">
        <v>109</v>
      </c>
      <c r="M10" s="54" t="s">
        <v>94</v>
      </c>
    </row>
    <row r="13" spans="2:13" x14ac:dyDescent="0.2">
      <c r="B13" s="53" t="s">
        <v>86</v>
      </c>
    </row>
    <row r="15" spans="2:13" x14ac:dyDescent="0.2">
      <c r="B15" s="6" t="s">
        <v>87</v>
      </c>
    </row>
    <row r="16" spans="2:13" x14ac:dyDescent="0.2">
      <c r="B16" s="6" t="s">
        <v>88</v>
      </c>
    </row>
    <row r="17" spans="2:2" x14ac:dyDescent="0.2">
      <c r="B17" s="6" t="s">
        <v>89</v>
      </c>
    </row>
    <row r="18" spans="2:2" x14ac:dyDescent="0.2">
      <c r="B18" s="6" t="s">
        <v>90</v>
      </c>
    </row>
    <row r="19" spans="2:2" x14ac:dyDescent="0.2">
      <c r="B19" s="6" t="s">
        <v>105</v>
      </c>
    </row>
    <row r="20" spans="2:2" x14ac:dyDescent="0.2">
      <c r="B20" s="6" t="s">
        <v>91</v>
      </c>
    </row>
    <row r="21" spans="2:2" x14ac:dyDescent="0.2">
      <c r="B21" s="6" t="s">
        <v>106</v>
      </c>
    </row>
    <row r="22" spans="2:2" x14ac:dyDescent="0.2">
      <c r="B22" s="6" t="s">
        <v>92</v>
      </c>
    </row>
  </sheetData>
  <hyperlinks>
    <hyperlink ref="M9" r:id="rId1" xr:uid="{00000000-0004-0000-0000-000000000000}"/>
    <hyperlink ref="M10" r:id="rId2" xr:uid="{00000000-0004-0000-0000-000001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AL95"/>
  <sheetViews>
    <sheetView zoomScale="80" zoomScaleNormal="80" workbookViewId="0">
      <selection activeCell="B32" sqref="B32"/>
    </sheetView>
  </sheetViews>
  <sheetFormatPr baseColWidth="10" defaultColWidth="8.83203125" defaultRowHeight="14" x14ac:dyDescent="0.2"/>
  <cols>
    <col min="1" max="1" width="2.83203125" style="8" customWidth="1"/>
    <col min="2" max="2" width="5.33203125" style="12" bestFit="1" customWidth="1"/>
    <col min="3" max="12" width="8.83203125" style="8"/>
    <col min="13" max="13" width="3.1640625" style="8" customWidth="1"/>
    <col min="14" max="14" width="5.33203125" style="12" bestFit="1" customWidth="1"/>
    <col min="15" max="16" width="8.83203125" style="8"/>
    <col min="17" max="18" width="8.83203125" style="8" customWidth="1"/>
    <col min="19" max="21" width="8.83203125" style="8"/>
    <col min="22" max="23" width="8.83203125" style="8" customWidth="1"/>
    <col min="24" max="24" width="8.83203125" style="8"/>
    <col min="25" max="25" width="3.33203125" style="8" customWidth="1"/>
    <col min="26" max="26" width="5.33203125" style="12" bestFit="1" customWidth="1"/>
    <col min="27" max="28" width="8.83203125" style="8" customWidth="1"/>
    <col min="29" max="31" width="8.83203125" style="8"/>
    <col min="32" max="33" width="8.83203125" style="8" customWidth="1"/>
    <col min="34" max="36" width="8.83203125" style="8"/>
    <col min="37" max="38" width="8.83203125" style="8" hidden="1" customWidth="1"/>
    <col min="39" max="16384" width="8.83203125" style="8"/>
  </cols>
  <sheetData>
    <row r="1" spans="2:36" ht="44.25" customHeight="1" x14ac:dyDescent="0.2">
      <c r="H1" s="11" t="s">
        <v>78</v>
      </c>
      <c r="I1" s="97" t="s">
        <v>79</v>
      </c>
      <c r="J1" s="97"/>
      <c r="K1" s="97"/>
      <c r="L1" s="97"/>
      <c r="M1" s="97"/>
      <c r="O1" s="55" t="s">
        <v>107</v>
      </c>
    </row>
    <row r="2" spans="2:36" ht="15" thickBot="1" x14ac:dyDescent="0.25"/>
    <row r="3" spans="2:36" ht="17" customHeight="1" thickBot="1" x14ac:dyDescent="0.25">
      <c r="C3" s="109" t="s">
        <v>32</v>
      </c>
      <c r="D3" s="110"/>
      <c r="E3" s="110"/>
      <c r="F3" s="110"/>
      <c r="G3" s="110"/>
      <c r="H3" s="110"/>
      <c r="I3" s="110"/>
      <c r="J3" s="110"/>
      <c r="K3" s="110"/>
      <c r="L3" s="111"/>
      <c r="O3" s="109" t="s">
        <v>33</v>
      </c>
      <c r="P3" s="110"/>
      <c r="Q3" s="110"/>
      <c r="R3" s="110"/>
      <c r="S3" s="110"/>
      <c r="T3" s="110"/>
      <c r="U3" s="110"/>
      <c r="V3" s="110"/>
      <c r="W3" s="110"/>
      <c r="X3" s="111"/>
      <c r="AA3" s="109" t="s">
        <v>34</v>
      </c>
      <c r="AB3" s="110"/>
      <c r="AC3" s="110"/>
      <c r="AD3" s="110"/>
      <c r="AE3" s="110"/>
      <c r="AF3" s="110"/>
      <c r="AG3" s="110"/>
      <c r="AH3" s="110"/>
      <c r="AI3" s="110"/>
      <c r="AJ3" s="111"/>
    </row>
    <row r="4" spans="2:36" ht="15.5" customHeight="1" thickBot="1" x14ac:dyDescent="0.25">
      <c r="C4" s="99" t="s">
        <v>38</v>
      </c>
      <c r="D4" s="100"/>
      <c r="E4" s="100"/>
      <c r="F4" s="100"/>
      <c r="G4" s="100"/>
      <c r="H4" s="100"/>
      <c r="I4" s="100"/>
      <c r="J4" s="100"/>
      <c r="K4" s="100"/>
      <c r="L4" s="101"/>
      <c r="O4" s="104" t="s">
        <v>42</v>
      </c>
      <c r="P4" s="105"/>
      <c r="Q4" s="105"/>
      <c r="R4" s="105"/>
      <c r="S4" s="105"/>
      <c r="T4" s="105"/>
      <c r="U4" s="105"/>
      <c r="V4" s="105"/>
      <c r="W4" s="105"/>
      <c r="X4" s="106"/>
      <c r="AA4" s="92" t="s">
        <v>46</v>
      </c>
      <c r="AB4" s="93"/>
      <c r="AC4" s="93"/>
      <c r="AD4" s="93"/>
      <c r="AE4" s="93"/>
      <c r="AF4" s="93"/>
      <c r="AG4" s="93"/>
      <c r="AH4" s="93"/>
      <c r="AI4" s="93"/>
      <c r="AJ4" s="94"/>
    </row>
    <row r="5" spans="2:36" ht="15.5" customHeight="1" thickBot="1" x14ac:dyDescent="0.25">
      <c r="C5" s="107">
        <v>43800</v>
      </c>
      <c r="D5" s="108"/>
      <c r="E5" s="107">
        <v>43801</v>
      </c>
      <c r="F5" s="108"/>
      <c r="G5" s="107">
        <v>43805</v>
      </c>
      <c r="H5" s="108"/>
      <c r="I5" s="107">
        <v>43811</v>
      </c>
      <c r="J5" s="108"/>
      <c r="K5" s="107">
        <v>43830</v>
      </c>
      <c r="L5" s="108"/>
      <c r="O5" s="86">
        <f>'DATA INPUT (START HERE)'!$C$5</f>
        <v>43800</v>
      </c>
      <c r="P5" s="87"/>
      <c r="Q5" s="86">
        <f>'DATA INPUT (START HERE)'!$E$5</f>
        <v>43801</v>
      </c>
      <c r="R5" s="87"/>
      <c r="S5" s="86">
        <f>'DATA INPUT (START HERE)'!$G$5</f>
        <v>43805</v>
      </c>
      <c r="T5" s="87"/>
      <c r="U5" s="86">
        <f>'DATA INPUT (START HERE)'!$I$5</f>
        <v>43811</v>
      </c>
      <c r="V5" s="87"/>
      <c r="W5" s="86">
        <f>'DATA INPUT (START HERE)'!$K$5</f>
        <v>43830</v>
      </c>
      <c r="X5" s="87"/>
      <c r="AA5" s="86">
        <f>'DATA INPUT (START HERE)'!$C$5</f>
        <v>43800</v>
      </c>
      <c r="AB5" s="87"/>
      <c r="AC5" s="86">
        <f>'DATA INPUT (START HERE)'!$E$5</f>
        <v>43801</v>
      </c>
      <c r="AD5" s="87"/>
      <c r="AE5" s="86">
        <f>'DATA INPUT (START HERE)'!$G$5</f>
        <v>43805</v>
      </c>
      <c r="AF5" s="87"/>
      <c r="AG5" s="86">
        <f>'DATA INPUT (START HERE)'!$I$5</f>
        <v>43811</v>
      </c>
      <c r="AH5" s="87"/>
      <c r="AI5" s="86">
        <f>'DATA INPUT (START HERE)'!$K$5</f>
        <v>43830</v>
      </c>
      <c r="AJ5" s="87"/>
    </row>
    <row r="6" spans="2:36" ht="15" thickBot="1" x14ac:dyDescent="0.2">
      <c r="B6" s="13"/>
      <c r="C6" s="9" t="s">
        <v>14</v>
      </c>
      <c r="D6" s="9" t="s">
        <v>13</v>
      </c>
      <c r="E6" s="9" t="s">
        <v>14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N6" s="13"/>
      <c r="O6" s="9" t="s">
        <v>14</v>
      </c>
      <c r="P6" s="9" t="s">
        <v>13</v>
      </c>
      <c r="Q6" s="9" t="s">
        <v>14</v>
      </c>
      <c r="R6" s="9" t="s">
        <v>13</v>
      </c>
      <c r="S6" s="9" t="s">
        <v>14</v>
      </c>
      <c r="T6" s="9" t="s">
        <v>13</v>
      </c>
      <c r="U6" s="9" t="s">
        <v>14</v>
      </c>
      <c r="V6" s="9" t="s">
        <v>13</v>
      </c>
      <c r="W6" s="9" t="s">
        <v>14</v>
      </c>
      <c r="X6" s="9" t="s">
        <v>13</v>
      </c>
      <c r="Z6" s="13"/>
      <c r="AA6" s="9" t="s">
        <v>14</v>
      </c>
      <c r="AB6" s="9" t="s">
        <v>13</v>
      </c>
      <c r="AC6" s="9" t="s">
        <v>14</v>
      </c>
      <c r="AD6" s="9" t="s">
        <v>13</v>
      </c>
      <c r="AE6" s="9" t="s">
        <v>14</v>
      </c>
      <c r="AF6" s="9" t="s">
        <v>13</v>
      </c>
      <c r="AG6" s="9" t="s">
        <v>14</v>
      </c>
      <c r="AH6" s="9" t="s">
        <v>13</v>
      </c>
      <c r="AI6" s="9" t="s">
        <v>14</v>
      </c>
      <c r="AJ6" s="9" t="s">
        <v>13</v>
      </c>
    </row>
    <row r="7" spans="2:36" x14ac:dyDescent="0.2">
      <c r="B7" s="14" t="s">
        <v>0</v>
      </c>
      <c r="C7" s="56">
        <v>55.76</v>
      </c>
      <c r="D7" s="56">
        <v>47.91</v>
      </c>
      <c r="E7" s="56">
        <v>48.45</v>
      </c>
      <c r="F7" s="56">
        <v>43.22</v>
      </c>
      <c r="G7" s="56">
        <v>40.67</v>
      </c>
      <c r="H7" s="56">
        <v>53.21</v>
      </c>
      <c r="I7" s="56">
        <v>59.11</v>
      </c>
      <c r="J7" s="56">
        <v>48.32</v>
      </c>
      <c r="K7" s="56">
        <v>48.62</v>
      </c>
      <c r="L7" s="57">
        <v>56.45</v>
      </c>
      <c r="N7" s="19" t="s">
        <v>0</v>
      </c>
      <c r="O7" s="56">
        <v>40.880000000000003</v>
      </c>
      <c r="P7" s="56">
        <v>42.23</v>
      </c>
      <c r="Q7" s="56">
        <v>54.11</v>
      </c>
      <c r="R7" s="56">
        <v>55.55</v>
      </c>
      <c r="S7" s="56">
        <v>54.68</v>
      </c>
      <c r="T7" s="56">
        <v>46.62</v>
      </c>
      <c r="U7" s="56">
        <v>59.72</v>
      </c>
      <c r="V7" s="56">
        <v>49.16</v>
      </c>
      <c r="W7" s="56">
        <v>57.35</v>
      </c>
      <c r="X7" s="57">
        <v>54.31</v>
      </c>
      <c r="Z7" s="19" t="s">
        <v>0</v>
      </c>
      <c r="AA7" s="56">
        <v>44.8</v>
      </c>
      <c r="AB7" s="56">
        <v>51.17</v>
      </c>
      <c r="AC7" s="56">
        <v>40.700000000000003</v>
      </c>
      <c r="AD7" s="56">
        <v>46.81</v>
      </c>
      <c r="AE7" s="56">
        <v>58.98</v>
      </c>
      <c r="AF7" s="56">
        <v>42.62</v>
      </c>
      <c r="AG7" s="56">
        <v>57.04</v>
      </c>
      <c r="AH7" s="56">
        <v>57.71</v>
      </c>
      <c r="AI7" s="56">
        <v>41.14</v>
      </c>
      <c r="AJ7" s="57">
        <v>56.56</v>
      </c>
    </row>
    <row r="8" spans="2:36" x14ac:dyDescent="0.2">
      <c r="B8" s="15" t="s">
        <v>1</v>
      </c>
      <c r="C8" s="58">
        <v>47.43</v>
      </c>
      <c r="D8" s="58">
        <v>57.81</v>
      </c>
      <c r="E8" s="58">
        <v>55.46</v>
      </c>
      <c r="F8" s="58">
        <v>54.07</v>
      </c>
      <c r="G8" s="58">
        <v>47.2</v>
      </c>
      <c r="H8" s="58">
        <v>42.87</v>
      </c>
      <c r="I8" s="58">
        <v>43.18</v>
      </c>
      <c r="J8" s="58">
        <v>53.26</v>
      </c>
      <c r="K8" s="58">
        <v>42.28</v>
      </c>
      <c r="L8" s="59">
        <v>45.24</v>
      </c>
      <c r="N8" s="20" t="s">
        <v>1</v>
      </c>
      <c r="O8" s="58">
        <v>48.11</v>
      </c>
      <c r="P8" s="58">
        <v>59.85</v>
      </c>
      <c r="Q8" s="58">
        <v>46.68</v>
      </c>
      <c r="R8" s="58">
        <v>56.04</v>
      </c>
      <c r="S8" s="58">
        <v>52.23</v>
      </c>
      <c r="T8" s="58">
        <v>45.97</v>
      </c>
      <c r="U8" s="58">
        <v>46.34</v>
      </c>
      <c r="V8" s="58">
        <v>59.54</v>
      </c>
      <c r="W8" s="58">
        <v>54.09</v>
      </c>
      <c r="X8" s="59">
        <v>49.42</v>
      </c>
      <c r="Z8" s="20" t="s">
        <v>1</v>
      </c>
      <c r="AA8" s="58">
        <v>57.04</v>
      </c>
      <c r="AB8" s="58">
        <v>44.76</v>
      </c>
      <c r="AC8" s="58">
        <v>49.61</v>
      </c>
      <c r="AD8" s="58">
        <v>50.77</v>
      </c>
      <c r="AE8" s="58">
        <v>49.94</v>
      </c>
      <c r="AF8" s="58">
        <v>53.21</v>
      </c>
      <c r="AG8" s="58">
        <v>46</v>
      </c>
      <c r="AH8" s="58">
        <v>56.3</v>
      </c>
      <c r="AI8" s="58">
        <v>49.57</v>
      </c>
      <c r="AJ8" s="59">
        <v>52.33</v>
      </c>
    </row>
    <row r="9" spans="2:36" ht="15" thickBot="1" x14ac:dyDescent="0.25">
      <c r="B9" s="16" t="s">
        <v>2</v>
      </c>
      <c r="C9" s="60">
        <v>40.78</v>
      </c>
      <c r="D9" s="60">
        <v>44.89</v>
      </c>
      <c r="E9" s="60">
        <v>51.18</v>
      </c>
      <c r="F9" s="60">
        <v>54</v>
      </c>
      <c r="G9" s="60">
        <v>44.04</v>
      </c>
      <c r="H9" s="60">
        <v>58.49</v>
      </c>
      <c r="I9" s="60">
        <v>54.94</v>
      </c>
      <c r="J9" s="60">
        <v>48.11</v>
      </c>
      <c r="K9" s="60">
        <v>55.88</v>
      </c>
      <c r="L9" s="61">
        <v>45.95</v>
      </c>
      <c r="N9" s="21" t="s">
        <v>2</v>
      </c>
      <c r="O9" s="60">
        <v>59.44</v>
      </c>
      <c r="P9" s="60">
        <v>41.92</v>
      </c>
      <c r="Q9" s="60">
        <v>41.55</v>
      </c>
      <c r="R9" s="60">
        <v>42.45</v>
      </c>
      <c r="S9" s="60">
        <v>42.92</v>
      </c>
      <c r="T9" s="60">
        <v>52.73</v>
      </c>
      <c r="U9" s="60">
        <v>44.14</v>
      </c>
      <c r="V9" s="60">
        <v>43.71</v>
      </c>
      <c r="W9" s="60">
        <v>53.79</v>
      </c>
      <c r="X9" s="61">
        <v>48.75</v>
      </c>
      <c r="Z9" s="21" t="s">
        <v>2</v>
      </c>
      <c r="AA9" s="60">
        <v>52.35</v>
      </c>
      <c r="AB9" s="60">
        <v>52.63</v>
      </c>
      <c r="AC9" s="60">
        <v>40.85</v>
      </c>
      <c r="AD9" s="60">
        <v>56.64</v>
      </c>
      <c r="AE9" s="60">
        <v>53.23</v>
      </c>
      <c r="AF9" s="60">
        <v>55.09</v>
      </c>
      <c r="AG9" s="60">
        <v>57.26</v>
      </c>
      <c r="AH9" s="60">
        <v>45.52</v>
      </c>
      <c r="AI9" s="60">
        <v>53.22</v>
      </c>
      <c r="AJ9" s="61">
        <v>43.11</v>
      </c>
    </row>
    <row r="10" spans="2:36" ht="15" thickBot="1" x14ac:dyDescent="0.25">
      <c r="B10" s="17"/>
      <c r="N10" s="17"/>
      <c r="Z10" s="17"/>
    </row>
    <row r="11" spans="2:36" ht="16.25" customHeight="1" thickBot="1" x14ac:dyDescent="0.25">
      <c r="B11" s="17"/>
      <c r="C11" s="99" t="s">
        <v>39</v>
      </c>
      <c r="D11" s="100"/>
      <c r="E11" s="100"/>
      <c r="F11" s="100"/>
      <c r="G11" s="100"/>
      <c r="H11" s="100"/>
      <c r="I11" s="100"/>
      <c r="J11" s="100"/>
      <c r="K11" s="100"/>
      <c r="L11" s="101"/>
      <c r="N11" s="17"/>
      <c r="O11" s="104" t="s">
        <v>43</v>
      </c>
      <c r="P11" s="105"/>
      <c r="Q11" s="105"/>
      <c r="R11" s="105"/>
      <c r="S11" s="105"/>
      <c r="T11" s="105"/>
      <c r="U11" s="105"/>
      <c r="V11" s="105"/>
      <c r="W11" s="105"/>
      <c r="X11" s="106"/>
      <c r="Z11" s="17"/>
      <c r="AA11" s="92" t="s">
        <v>47</v>
      </c>
      <c r="AB11" s="93"/>
      <c r="AC11" s="93"/>
      <c r="AD11" s="93"/>
      <c r="AE11" s="93"/>
      <c r="AF11" s="93"/>
      <c r="AG11" s="93"/>
      <c r="AH11" s="93"/>
      <c r="AI11" s="93"/>
      <c r="AJ11" s="94"/>
    </row>
    <row r="12" spans="2:36" ht="16" customHeight="1" thickBot="1" x14ac:dyDescent="0.25">
      <c r="B12" s="17"/>
      <c r="C12" s="86">
        <f>'DATA INPUT (START HERE)'!$C$5</f>
        <v>43800</v>
      </c>
      <c r="D12" s="87"/>
      <c r="E12" s="86">
        <f>'DATA INPUT (START HERE)'!$E$5</f>
        <v>43801</v>
      </c>
      <c r="F12" s="87"/>
      <c r="G12" s="86">
        <f>'DATA INPUT (START HERE)'!$G$5</f>
        <v>43805</v>
      </c>
      <c r="H12" s="87"/>
      <c r="I12" s="86">
        <f>'DATA INPUT (START HERE)'!$I$5</f>
        <v>43811</v>
      </c>
      <c r="J12" s="87"/>
      <c r="K12" s="86">
        <f>'DATA INPUT (START HERE)'!$K$5</f>
        <v>43830</v>
      </c>
      <c r="L12" s="87"/>
      <c r="N12" s="17"/>
      <c r="O12" s="86">
        <f>'DATA INPUT (START HERE)'!$C$5</f>
        <v>43800</v>
      </c>
      <c r="P12" s="87"/>
      <c r="Q12" s="86">
        <f>'DATA INPUT (START HERE)'!$E$5</f>
        <v>43801</v>
      </c>
      <c r="R12" s="87"/>
      <c r="S12" s="86">
        <f>'DATA INPUT (START HERE)'!$G$5</f>
        <v>43805</v>
      </c>
      <c r="T12" s="87"/>
      <c r="U12" s="86">
        <f>'DATA INPUT (START HERE)'!$I$5</f>
        <v>43811</v>
      </c>
      <c r="V12" s="87"/>
      <c r="W12" s="86">
        <f>'DATA INPUT (START HERE)'!$K$5</f>
        <v>43830</v>
      </c>
      <c r="X12" s="87"/>
      <c r="Z12" s="17"/>
      <c r="AA12" s="86">
        <f>'DATA INPUT (START HERE)'!$C$5</f>
        <v>43800</v>
      </c>
      <c r="AB12" s="87"/>
      <c r="AC12" s="86">
        <f>'DATA INPUT (START HERE)'!$E$5</f>
        <v>43801</v>
      </c>
      <c r="AD12" s="87"/>
      <c r="AE12" s="86">
        <f>'DATA INPUT (START HERE)'!$G$5</f>
        <v>43805</v>
      </c>
      <c r="AF12" s="87"/>
      <c r="AG12" s="86">
        <f>'DATA INPUT (START HERE)'!$I$5</f>
        <v>43811</v>
      </c>
      <c r="AH12" s="87"/>
      <c r="AI12" s="86">
        <f>'DATA INPUT (START HERE)'!$K$5</f>
        <v>43830</v>
      </c>
      <c r="AJ12" s="87"/>
    </row>
    <row r="13" spans="2:36" ht="15" thickBot="1" x14ac:dyDescent="0.2">
      <c r="B13" s="18"/>
      <c r="C13" s="9" t="s">
        <v>14</v>
      </c>
      <c r="D13" s="9" t="s">
        <v>13</v>
      </c>
      <c r="E13" s="9" t="s">
        <v>14</v>
      </c>
      <c r="F13" s="9" t="s">
        <v>13</v>
      </c>
      <c r="G13" s="9" t="s">
        <v>14</v>
      </c>
      <c r="H13" s="9" t="s">
        <v>13</v>
      </c>
      <c r="I13" s="9" t="s">
        <v>14</v>
      </c>
      <c r="J13" s="9" t="s">
        <v>13</v>
      </c>
      <c r="K13" s="9" t="s">
        <v>14</v>
      </c>
      <c r="L13" s="9" t="s">
        <v>13</v>
      </c>
      <c r="N13" s="18"/>
      <c r="O13" s="9" t="s">
        <v>14</v>
      </c>
      <c r="P13" s="9" t="s">
        <v>13</v>
      </c>
      <c r="Q13" s="9" t="s">
        <v>14</v>
      </c>
      <c r="R13" s="9" t="s">
        <v>13</v>
      </c>
      <c r="S13" s="9" t="s">
        <v>14</v>
      </c>
      <c r="T13" s="9" t="s">
        <v>13</v>
      </c>
      <c r="U13" s="9" t="s">
        <v>14</v>
      </c>
      <c r="V13" s="9" t="s">
        <v>13</v>
      </c>
      <c r="W13" s="9" t="s">
        <v>14</v>
      </c>
      <c r="X13" s="9" t="s">
        <v>13</v>
      </c>
      <c r="Z13" s="18"/>
      <c r="AA13" s="9" t="s">
        <v>14</v>
      </c>
      <c r="AB13" s="9" t="s">
        <v>13</v>
      </c>
      <c r="AC13" s="9" t="s">
        <v>14</v>
      </c>
      <c r="AD13" s="9" t="s">
        <v>13</v>
      </c>
      <c r="AE13" s="9" t="s">
        <v>14</v>
      </c>
      <c r="AF13" s="9" t="s">
        <v>13</v>
      </c>
      <c r="AG13" s="9" t="s">
        <v>14</v>
      </c>
      <c r="AH13" s="9" t="s">
        <v>13</v>
      </c>
      <c r="AI13" s="9" t="s">
        <v>14</v>
      </c>
      <c r="AJ13" s="9" t="s">
        <v>13</v>
      </c>
    </row>
    <row r="14" spans="2:36" x14ac:dyDescent="0.2">
      <c r="B14" s="19" t="s">
        <v>0</v>
      </c>
      <c r="C14" s="56">
        <v>49.79</v>
      </c>
      <c r="D14" s="56">
        <v>47.29</v>
      </c>
      <c r="E14" s="56">
        <v>48.02</v>
      </c>
      <c r="F14" s="56">
        <v>54.25</v>
      </c>
      <c r="G14" s="56">
        <v>55.02</v>
      </c>
      <c r="H14" s="56">
        <v>47.1</v>
      </c>
      <c r="I14" s="56">
        <v>49.78</v>
      </c>
      <c r="J14" s="56">
        <v>46.25</v>
      </c>
      <c r="K14" s="56">
        <v>53.91</v>
      </c>
      <c r="L14" s="57">
        <v>56.69</v>
      </c>
      <c r="N14" s="19" t="s">
        <v>0</v>
      </c>
      <c r="O14" s="56">
        <v>45.28</v>
      </c>
      <c r="P14" s="56">
        <v>52.67</v>
      </c>
      <c r="Q14" s="56">
        <v>57.49</v>
      </c>
      <c r="R14" s="56">
        <v>58.59</v>
      </c>
      <c r="S14" s="56">
        <v>59.65</v>
      </c>
      <c r="T14" s="56">
        <v>49.12</v>
      </c>
      <c r="U14" s="56">
        <v>47.29</v>
      </c>
      <c r="V14" s="56">
        <v>50.2</v>
      </c>
      <c r="W14" s="56">
        <v>51.42</v>
      </c>
      <c r="X14" s="57">
        <v>58.19</v>
      </c>
      <c r="Z14" s="19" t="s">
        <v>0</v>
      </c>
      <c r="AA14" s="56">
        <v>55.78</v>
      </c>
      <c r="AB14" s="56">
        <v>45.39</v>
      </c>
      <c r="AC14" s="56">
        <v>51.26</v>
      </c>
      <c r="AD14" s="56">
        <v>52.08</v>
      </c>
      <c r="AE14" s="56">
        <v>46.89</v>
      </c>
      <c r="AF14" s="56">
        <v>42.49</v>
      </c>
      <c r="AG14" s="56">
        <v>57.21</v>
      </c>
      <c r="AH14" s="56">
        <v>48.03</v>
      </c>
      <c r="AI14" s="56">
        <v>46.35</v>
      </c>
      <c r="AJ14" s="57">
        <v>46.93</v>
      </c>
    </row>
    <row r="15" spans="2:36" x14ac:dyDescent="0.2">
      <c r="B15" s="20" t="s">
        <v>1</v>
      </c>
      <c r="C15" s="58">
        <v>40.520000000000003</v>
      </c>
      <c r="D15" s="58">
        <v>57.57</v>
      </c>
      <c r="E15" s="58">
        <v>49.02</v>
      </c>
      <c r="F15" s="58">
        <v>57.24</v>
      </c>
      <c r="G15" s="58">
        <v>47.43</v>
      </c>
      <c r="H15" s="58">
        <v>41.22</v>
      </c>
      <c r="I15" s="58">
        <v>59.23</v>
      </c>
      <c r="J15" s="58">
        <v>41.11</v>
      </c>
      <c r="K15" s="58">
        <v>46.31</v>
      </c>
      <c r="L15" s="59">
        <v>46</v>
      </c>
      <c r="N15" s="20" t="s">
        <v>1</v>
      </c>
      <c r="O15" s="58">
        <v>56.01</v>
      </c>
      <c r="P15" s="58">
        <v>41.72</v>
      </c>
      <c r="Q15" s="58">
        <v>50.59</v>
      </c>
      <c r="R15" s="58">
        <v>47.59</v>
      </c>
      <c r="S15" s="58">
        <v>51.22</v>
      </c>
      <c r="T15" s="58">
        <v>40.11</v>
      </c>
      <c r="U15" s="58">
        <v>40.81</v>
      </c>
      <c r="V15" s="58">
        <v>44.41</v>
      </c>
      <c r="W15" s="58">
        <v>49.57</v>
      </c>
      <c r="X15" s="59">
        <v>50.87</v>
      </c>
      <c r="Z15" s="20" t="s">
        <v>1</v>
      </c>
      <c r="AA15" s="58">
        <v>45.76</v>
      </c>
      <c r="AB15" s="58">
        <v>58.54</v>
      </c>
      <c r="AC15" s="58">
        <v>48.13</v>
      </c>
      <c r="AD15" s="58">
        <v>52.26</v>
      </c>
      <c r="AE15" s="58">
        <v>47.09</v>
      </c>
      <c r="AF15" s="58">
        <v>56.4</v>
      </c>
      <c r="AG15" s="58">
        <v>49.54</v>
      </c>
      <c r="AH15" s="58">
        <v>48.05</v>
      </c>
      <c r="AI15" s="58">
        <v>44.4</v>
      </c>
      <c r="AJ15" s="59">
        <v>53.43</v>
      </c>
    </row>
    <row r="16" spans="2:36" ht="15" thickBot="1" x14ac:dyDescent="0.25">
      <c r="B16" s="21" t="s">
        <v>2</v>
      </c>
      <c r="C16" s="60">
        <v>58.57</v>
      </c>
      <c r="D16" s="60">
        <v>48.57</v>
      </c>
      <c r="E16" s="60">
        <v>40.39</v>
      </c>
      <c r="F16" s="60">
        <v>54.87</v>
      </c>
      <c r="G16" s="60">
        <v>46.32</v>
      </c>
      <c r="H16" s="60">
        <v>40.770000000000003</v>
      </c>
      <c r="I16" s="60">
        <v>44.96</v>
      </c>
      <c r="J16" s="60">
        <v>41.63</v>
      </c>
      <c r="K16" s="60">
        <v>43.51</v>
      </c>
      <c r="L16" s="61">
        <v>51.68</v>
      </c>
      <c r="N16" s="21" t="s">
        <v>2</v>
      </c>
      <c r="O16" s="60">
        <v>51.29</v>
      </c>
      <c r="P16" s="60">
        <v>58.78</v>
      </c>
      <c r="Q16" s="60">
        <v>44.54</v>
      </c>
      <c r="R16" s="60">
        <v>53.37</v>
      </c>
      <c r="S16" s="60">
        <v>55.3</v>
      </c>
      <c r="T16" s="60">
        <v>58.63</v>
      </c>
      <c r="U16" s="60">
        <v>51</v>
      </c>
      <c r="V16" s="60">
        <v>49.06</v>
      </c>
      <c r="W16" s="60">
        <v>40.200000000000003</v>
      </c>
      <c r="X16" s="61">
        <v>49.84</v>
      </c>
      <c r="Z16" s="21" t="s">
        <v>2</v>
      </c>
      <c r="AA16" s="60">
        <v>42.13</v>
      </c>
      <c r="AB16" s="60">
        <v>45.24</v>
      </c>
      <c r="AC16" s="60">
        <v>58.96</v>
      </c>
      <c r="AD16" s="60">
        <v>53.65</v>
      </c>
      <c r="AE16" s="60">
        <v>58.74</v>
      </c>
      <c r="AF16" s="60">
        <v>41.19</v>
      </c>
      <c r="AG16" s="60">
        <v>40.369999999999997</v>
      </c>
      <c r="AH16" s="60">
        <v>59.38</v>
      </c>
      <c r="AI16" s="60">
        <v>58.23</v>
      </c>
      <c r="AJ16" s="61">
        <v>51.22</v>
      </c>
    </row>
    <row r="17" spans="2:36" ht="15" thickBot="1" x14ac:dyDescent="0.25">
      <c r="B17" s="17"/>
      <c r="N17" s="17"/>
      <c r="Z17" s="17"/>
    </row>
    <row r="18" spans="2:36" ht="16.25" customHeight="1" thickBot="1" x14ac:dyDescent="0.25">
      <c r="B18" s="17"/>
      <c r="C18" s="99" t="s">
        <v>41</v>
      </c>
      <c r="D18" s="100"/>
      <c r="E18" s="100"/>
      <c r="F18" s="100"/>
      <c r="G18" s="100"/>
      <c r="H18" s="100"/>
      <c r="I18" s="100"/>
      <c r="J18" s="100"/>
      <c r="K18" s="100"/>
      <c r="L18" s="101"/>
      <c r="N18" s="17"/>
      <c r="O18" s="104" t="s">
        <v>44</v>
      </c>
      <c r="P18" s="105"/>
      <c r="Q18" s="105"/>
      <c r="R18" s="105"/>
      <c r="S18" s="105"/>
      <c r="T18" s="105"/>
      <c r="U18" s="105"/>
      <c r="V18" s="105"/>
      <c r="W18" s="105"/>
      <c r="X18" s="106"/>
      <c r="Z18" s="17"/>
      <c r="AA18" s="92" t="s">
        <v>69</v>
      </c>
      <c r="AB18" s="93"/>
      <c r="AC18" s="93"/>
      <c r="AD18" s="93"/>
      <c r="AE18" s="93"/>
      <c r="AF18" s="93"/>
      <c r="AG18" s="93"/>
      <c r="AH18" s="93"/>
      <c r="AI18" s="93"/>
      <c r="AJ18" s="94"/>
    </row>
    <row r="19" spans="2:36" ht="16" customHeight="1" thickBot="1" x14ac:dyDescent="0.25">
      <c r="B19" s="17"/>
      <c r="C19" s="86">
        <f>'DATA INPUT (START HERE)'!$C$5</f>
        <v>43800</v>
      </c>
      <c r="D19" s="87"/>
      <c r="E19" s="86">
        <f>'DATA INPUT (START HERE)'!$E$5</f>
        <v>43801</v>
      </c>
      <c r="F19" s="87"/>
      <c r="G19" s="86">
        <f>'DATA INPUT (START HERE)'!$G$5</f>
        <v>43805</v>
      </c>
      <c r="H19" s="87"/>
      <c r="I19" s="86">
        <f>'DATA INPUT (START HERE)'!$I$5</f>
        <v>43811</v>
      </c>
      <c r="J19" s="87"/>
      <c r="K19" s="86">
        <f>'DATA INPUT (START HERE)'!$K$5</f>
        <v>43830</v>
      </c>
      <c r="L19" s="87"/>
      <c r="N19" s="17"/>
      <c r="O19" s="86">
        <f>'DATA INPUT (START HERE)'!$C$5</f>
        <v>43800</v>
      </c>
      <c r="P19" s="87"/>
      <c r="Q19" s="86">
        <f>'DATA INPUT (START HERE)'!$E$5</f>
        <v>43801</v>
      </c>
      <c r="R19" s="87"/>
      <c r="S19" s="86">
        <f>'DATA INPUT (START HERE)'!$G$5</f>
        <v>43805</v>
      </c>
      <c r="T19" s="87"/>
      <c r="U19" s="86">
        <f>'DATA INPUT (START HERE)'!$I$5</f>
        <v>43811</v>
      </c>
      <c r="V19" s="87"/>
      <c r="W19" s="86">
        <f>'DATA INPUT (START HERE)'!$K$5</f>
        <v>43830</v>
      </c>
      <c r="X19" s="87"/>
      <c r="Z19" s="17"/>
      <c r="AA19" s="86">
        <f>'DATA INPUT (START HERE)'!$C$5</f>
        <v>43800</v>
      </c>
      <c r="AB19" s="87"/>
      <c r="AC19" s="86">
        <f>'DATA INPUT (START HERE)'!$E$5</f>
        <v>43801</v>
      </c>
      <c r="AD19" s="87"/>
      <c r="AE19" s="86">
        <f>'DATA INPUT (START HERE)'!$G$5</f>
        <v>43805</v>
      </c>
      <c r="AF19" s="87"/>
      <c r="AG19" s="86">
        <f>'DATA INPUT (START HERE)'!$I$5</f>
        <v>43811</v>
      </c>
      <c r="AH19" s="87"/>
      <c r="AI19" s="86">
        <f>'DATA INPUT (START HERE)'!$K$5</f>
        <v>43830</v>
      </c>
      <c r="AJ19" s="87"/>
    </row>
    <row r="20" spans="2:36" ht="16" thickBot="1" x14ac:dyDescent="0.2">
      <c r="B20" s="18"/>
      <c r="C20" s="9" t="s">
        <v>14</v>
      </c>
      <c r="D20" s="9" t="s">
        <v>13</v>
      </c>
      <c r="E20" s="9" t="s">
        <v>14</v>
      </c>
      <c r="F20" s="9" t="s">
        <v>13</v>
      </c>
      <c r="G20" s="9" t="s">
        <v>14</v>
      </c>
      <c r="H20" s="9" t="s">
        <v>13</v>
      </c>
      <c r="I20" s="9" t="s">
        <v>14</v>
      </c>
      <c r="J20" s="9" t="s">
        <v>13</v>
      </c>
      <c r="K20" s="9" t="s">
        <v>14</v>
      </c>
      <c r="L20" s="9" t="s">
        <v>13</v>
      </c>
      <c r="N20" s="84" t="s">
        <v>0</v>
      </c>
      <c r="O20" s="88">
        <v>47.83</v>
      </c>
      <c r="P20" s="89"/>
      <c r="Q20" s="88">
        <v>41.47</v>
      </c>
      <c r="R20" s="89"/>
      <c r="S20" s="88">
        <v>44.75</v>
      </c>
      <c r="T20" s="89"/>
      <c r="U20" s="88">
        <v>44.31</v>
      </c>
      <c r="V20" s="89"/>
      <c r="W20" s="88">
        <v>45.61</v>
      </c>
      <c r="X20" s="89"/>
      <c r="Z20" s="18"/>
      <c r="AA20" s="9" t="s">
        <v>14</v>
      </c>
      <c r="AB20" s="9" t="s">
        <v>13</v>
      </c>
      <c r="AC20" s="9" t="s">
        <v>14</v>
      </c>
      <c r="AD20" s="9" t="s">
        <v>13</v>
      </c>
      <c r="AE20" s="9" t="s">
        <v>14</v>
      </c>
      <c r="AF20" s="9" t="s">
        <v>13</v>
      </c>
      <c r="AG20" s="9" t="s">
        <v>14</v>
      </c>
      <c r="AH20" s="9" t="s">
        <v>13</v>
      </c>
      <c r="AI20" s="9" t="s">
        <v>14</v>
      </c>
      <c r="AJ20" s="9" t="s">
        <v>13</v>
      </c>
    </row>
    <row r="21" spans="2:36" ht="15" x14ac:dyDescent="0.2">
      <c r="B21" s="19" t="s">
        <v>0</v>
      </c>
      <c r="C21" s="56">
        <v>50.15</v>
      </c>
      <c r="D21" s="56">
        <v>47.73</v>
      </c>
      <c r="E21" s="56">
        <v>43.39</v>
      </c>
      <c r="F21" s="56">
        <v>45.33</v>
      </c>
      <c r="G21" s="56">
        <v>53.86</v>
      </c>
      <c r="H21" s="56">
        <v>44.8</v>
      </c>
      <c r="I21" s="56">
        <v>43.84</v>
      </c>
      <c r="J21" s="56">
        <v>45.62</v>
      </c>
      <c r="K21" s="56">
        <v>46.26</v>
      </c>
      <c r="L21" s="57">
        <v>47.36</v>
      </c>
      <c r="N21" s="20" t="s">
        <v>1</v>
      </c>
      <c r="O21" s="90">
        <v>49.12</v>
      </c>
      <c r="P21" s="91"/>
      <c r="Q21" s="90">
        <v>48.29</v>
      </c>
      <c r="R21" s="91"/>
      <c r="S21" s="90">
        <v>55.12</v>
      </c>
      <c r="T21" s="91"/>
      <c r="U21" s="90">
        <v>49.78</v>
      </c>
      <c r="V21" s="91"/>
      <c r="W21" s="90">
        <v>41.93</v>
      </c>
      <c r="X21" s="91"/>
      <c r="Z21" s="19" t="s">
        <v>0</v>
      </c>
      <c r="AA21" s="56">
        <v>57.02</v>
      </c>
      <c r="AB21" s="56">
        <v>48.76</v>
      </c>
      <c r="AC21" s="56">
        <v>47</v>
      </c>
      <c r="AD21" s="56">
        <v>58.88</v>
      </c>
      <c r="AE21" s="56">
        <v>57.48</v>
      </c>
      <c r="AF21" s="56">
        <v>48.85</v>
      </c>
      <c r="AG21" s="56">
        <v>42.02</v>
      </c>
      <c r="AH21" s="56">
        <v>40.33</v>
      </c>
      <c r="AI21" s="56">
        <v>51.26</v>
      </c>
      <c r="AJ21" s="57">
        <v>48.65</v>
      </c>
    </row>
    <row r="22" spans="2:36" ht="15" customHeight="1" thickBot="1" x14ac:dyDescent="0.25">
      <c r="B22" s="20" t="s">
        <v>1</v>
      </c>
      <c r="C22" s="58">
        <v>59</v>
      </c>
      <c r="D22" s="58">
        <v>52.51</v>
      </c>
      <c r="E22" s="58">
        <v>54.44</v>
      </c>
      <c r="F22" s="58">
        <v>51.82</v>
      </c>
      <c r="G22" s="58">
        <v>50.06</v>
      </c>
      <c r="H22" s="58">
        <v>46.61</v>
      </c>
      <c r="I22" s="58">
        <v>42</v>
      </c>
      <c r="J22" s="58">
        <v>54.01</v>
      </c>
      <c r="K22" s="58">
        <v>49.95</v>
      </c>
      <c r="L22" s="59">
        <v>47.36</v>
      </c>
      <c r="N22" s="21" t="s">
        <v>2</v>
      </c>
      <c r="O22" s="102">
        <v>40.520000000000003</v>
      </c>
      <c r="P22" s="103"/>
      <c r="Q22" s="102">
        <v>52.71</v>
      </c>
      <c r="R22" s="103"/>
      <c r="S22" s="102">
        <v>45.05</v>
      </c>
      <c r="T22" s="103"/>
      <c r="U22" s="102">
        <v>46.92</v>
      </c>
      <c r="V22" s="103"/>
      <c r="W22" s="102">
        <v>43.02</v>
      </c>
      <c r="X22" s="103"/>
      <c r="Z22" s="20" t="s">
        <v>1</v>
      </c>
      <c r="AA22" s="58">
        <v>42.81</v>
      </c>
      <c r="AB22" s="58">
        <v>54.05</v>
      </c>
      <c r="AC22" s="58">
        <v>49.74</v>
      </c>
      <c r="AD22" s="58">
        <v>49.29</v>
      </c>
      <c r="AE22" s="58">
        <v>55.19</v>
      </c>
      <c r="AF22" s="58">
        <v>50.66</v>
      </c>
      <c r="AG22" s="58">
        <v>47.96</v>
      </c>
      <c r="AH22" s="58">
        <v>52.21</v>
      </c>
      <c r="AI22" s="58">
        <v>43.48</v>
      </c>
      <c r="AJ22" s="59">
        <v>46.78</v>
      </c>
    </row>
    <row r="23" spans="2:36" ht="15" thickBot="1" x14ac:dyDescent="0.25">
      <c r="B23" s="21" t="s">
        <v>2</v>
      </c>
      <c r="C23" s="60">
        <v>40.54</v>
      </c>
      <c r="D23" s="60">
        <v>54.81</v>
      </c>
      <c r="E23" s="60">
        <v>53.66</v>
      </c>
      <c r="F23" s="60">
        <v>53.8</v>
      </c>
      <c r="G23" s="60">
        <v>56.39</v>
      </c>
      <c r="H23" s="60">
        <v>42.44</v>
      </c>
      <c r="I23" s="60">
        <v>56.2</v>
      </c>
      <c r="J23" s="60">
        <v>58.08</v>
      </c>
      <c r="K23" s="60">
        <v>51.7</v>
      </c>
      <c r="L23" s="61">
        <v>51.9</v>
      </c>
      <c r="Z23" s="21" t="s">
        <v>2</v>
      </c>
      <c r="AA23" s="60">
        <v>53.99</v>
      </c>
      <c r="AB23" s="60">
        <v>49.03</v>
      </c>
      <c r="AC23" s="60">
        <v>47.25</v>
      </c>
      <c r="AD23" s="60">
        <v>53.36</v>
      </c>
      <c r="AE23" s="60">
        <v>48.86</v>
      </c>
      <c r="AF23" s="60">
        <v>54.61</v>
      </c>
      <c r="AG23" s="60">
        <v>52.26</v>
      </c>
      <c r="AH23" s="60">
        <v>40.380000000000003</v>
      </c>
      <c r="AI23" s="60">
        <v>48.95</v>
      </c>
      <c r="AJ23" s="61">
        <v>46.35</v>
      </c>
    </row>
    <row r="24" spans="2:36" ht="15" thickBot="1" x14ac:dyDescent="0.25">
      <c r="B24" s="17"/>
      <c r="N24" s="17"/>
      <c r="Z24" s="17"/>
    </row>
    <row r="25" spans="2:36" ht="16.25" customHeight="1" thickBot="1" x14ac:dyDescent="0.25">
      <c r="B25" s="17"/>
      <c r="C25" s="99" t="s">
        <v>40</v>
      </c>
      <c r="D25" s="100"/>
      <c r="E25" s="100"/>
      <c r="F25" s="100"/>
      <c r="G25" s="100"/>
      <c r="H25" s="100"/>
      <c r="I25" s="100"/>
      <c r="J25" s="100"/>
      <c r="K25" s="100"/>
      <c r="L25" s="101"/>
      <c r="N25" s="17"/>
      <c r="O25" s="104" t="s">
        <v>45</v>
      </c>
      <c r="P25" s="105"/>
      <c r="Q25" s="105"/>
      <c r="R25" s="105"/>
      <c r="S25" s="105"/>
      <c r="T25" s="105"/>
      <c r="U25" s="105"/>
      <c r="V25" s="105"/>
      <c r="W25" s="105"/>
      <c r="X25" s="106"/>
      <c r="Z25" s="17"/>
      <c r="AA25" s="92" t="s">
        <v>48</v>
      </c>
      <c r="AB25" s="93"/>
      <c r="AC25" s="93"/>
      <c r="AD25" s="93"/>
      <c r="AE25" s="93"/>
      <c r="AF25" s="93"/>
      <c r="AG25" s="93"/>
      <c r="AH25" s="93"/>
      <c r="AI25" s="93"/>
      <c r="AJ25" s="94"/>
    </row>
    <row r="26" spans="2:36" ht="16" customHeight="1" thickBot="1" x14ac:dyDescent="0.25">
      <c r="B26" s="17"/>
      <c r="C26" s="86">
        <f>'DATA INPUT (START HERE)'!$C$5</f>
        <v>43800</v>
      </c>
      <c r="D26" s="87"/>
      <c r="E26" s="86">
        <f>'DATA INPUT (START HERE)'!$E$5</f>
        <v>43801</v>
      </c>
      <c r="F26" s="87"/>
      <c r="G26" s="86">
        <f>'DATA INPUT (START HERE)'!$G$5</f>
        <v>43805</v>
      </c>
      <c r="H26" s="87"/>
      <c r="I26" s="86">
        <f>'DATA INPUT (START HERE)'!$I$5</f>
        <v>43811</v>
      </c>
      <c r="J26" s="87"/>
      <c r="K26" s="86">
        <f>'DATA INPUT (START HERE)'!$K$5</f>
        <v>43830</v>
      </c>
      <c r="L26" s="87"/>
      <c r="N26" s="17"/>
      <c r="O26" s="86">
        <f>'DATA INPUT (START HERE)'!$C$5</f>
        <v>43800</v>
      </c>
      <c r="P26" s="87"/>
      <c r="Q26" s="86">
        <f>'DATA INPUT (START HERE)'!$E$5</f>
        <v>43801</v>
      </c>
      <c r="R26" s="87"/>
      <c r="S26" s="86">
        <f>'DATA INPUT (START HERE)'!$G$5</f>
        <v>43805</v>
      </c>
      <c r="T26" s="87"/>
      <c r="U26" s="86">
        <f>'DATA INPUT (START HERE)'!$I$5</f>
        <v>43811</v>
      </c>
      <c r="V26" s="87"/>
      <c r="W26" s="86">
        <f>'DATA INPUT (START HERE)'!$K$5</f>
        <v>43830</v>
      </c>
      <c r="X26" s="87"/>
      <c r="Z26" s="17"/>
      <c r="AA26" s="86">
        <f>'DATA INPUT (START HERE)'!$C$5</f>
        <v>43800</v>
      </c>
      <c r="AB26" s="87"/>
      <c r="AC26" s="86">
        <f>'DATA INPUT (START HERE)'!$E$5</f>
        <v>43801</v>
      </c>
      <c r="AD26" s="87"/>
      <c r="AE26" s="86">
        <f>'DATA INPUT (START HERE)'!$G$5</f>
        <v>43805</v>
      </c>
      <c r="AF26" s="87"/>
      <c r="AG26" s="86">
        <f>'DATA INPUT (START HERE)'!$I$5</f>
        <v>43811</v>
      </c>
      <c r="AH26" s="87"/>
      <c r="AI26" s="86">
        <f>'DATA INPUT (START HERE)'!$K$5</f>
        <v>43830</v>
      </c>
      <c r="AJ26" s="87"/>
    </row>
    <row r="27" spans="2:36" ht="16" thickBot="1" x14ac:dyDescent="0.2">
      <c r="B27" s="18"/>
      <c r="C27" s="9" t="s">
        <v>14</v>
      </c>
      <c r="D27" s="9" t="s">
        <v>13</v>
      </c>
      <c r="E27" s="9" t="s">
        <v>14</v>
      </c>
      <c r="F27" s="9" t="s">
        <v>13</v>
      </c>
      <c r="G27" s="9" t="s">
        <v>14</v>
      </c>
      <c r="H27" s="9" t="s">
        <v>13</v>
      </c>
      <c r="I27" s="9" t="s">
        <v>14</v>
      </c>
      <c r="J27" s="9" t="s">
        <v>13</v>
      </c>
      <c r="K27" s="9" t="s">
        <v>14</v>
      </c>
      <c r="L27" s="9" t="s">
        <v>13</v>
      </c>
      <c r="N27" s="84" t="s">
        <v>0</v>
      </c>
      <c r="O27" s="88">
        <v>55.19</v>
      </c>
      <c r="P27" s="89"/>
      <c r="Q27" s="88">
        <v>45.91</v>
      </c>
      <c r="R27" s="89"/>
      <c r="S27" s="88">
        <v>50.22</v>
      </c>
      <c r="T27" s="89"/>
      <c r="U27" s="88">
        <v>55.59</v>
      </c>
      <c r="V27" s="89"/>
      <c r="W27" s="88">
        <v>44.22</v>
      </c>
      <c r="X27" s="89"/>
      <c r="Z27" s="18"/>
      <c r="AA27" s="9" t="s">
        <v>14</v>
      </c>
      <c r="AB27" s="9" t="s">
        <v>13</v>
      </c>
      <c r="AC27" s="9" t="s">
        <v>14</v>
      </c>
      <c r="AD27" s="9" t="s">
        <v>13</v>
      </c>
      <c r="AE27" s="9" t="s">
        <v>14</v>
      </c>
      <c r="AF27" s="9" t="s">
        <v>13</v>
      </c>
      <c r="AG27" s="9" t="s">
        <v>14</v>
      </c>
      <c r="AH27" s="9" t="s">
        <v>13</v>
      </c>
      <c r="AI27" s="9" t="s">
        <v>14</v>
      </c>
      <c r="AJ27" s="9" t="s">
        <v>13</v>
      </c>
    </row>
    <row r="28" spans="2:36" ht="15" x14ac:dyDescent="0.2">
      <c r="B28" s="19" t="s">
        <v>0</v>
      </c>
      <c r="C28" s="56">
        <v>57.83</v>
      </c>
      <c r="D28" s="56">
        <v>41.23</v>
      </c>
      <c r="E28" s="56">
        <v>46.63</v>
      </c>
      <c r="F28" s="56">
        <v>52.5</v>
      </c>
      <c r="G28" s="56">
        <v>46.93</v>
      </c>
      <c r="H28" s="56">
        <v>48.36</v>
      </c>
      <c r="I28" s="56">
        <v>52.52</v>
      </c>
      <c r="J28" s="56">
        <v>51.85</v>
      </c>
      <c r="K28" s="56">
        <v>45.1</v>
      </c>
      <c r="L28" s="57">
        <v>41.4</v>
      </c>
      <c r="N28" s="20" t="s">
        <v>1</v>
      </c>
      <c r="O28" s="90">
        <v>51.22</v>
      </c>
      <c r="P28" s="91"/>
      <c r="Q28" s="90">
        <v>51.68</v>
      </c>
      <c r="R28" s="91"/>
      <c r="S28" s="90">
        <v>48.26</v>
      </c>
      <c r="T28" s="91"/>
      <c r="U28" s="90">
        <v>50.48</v>
      </c>
      <c r="V28" s="91"/>
      <c r="W28" s="90">
        <v>54.03</v>
      </c>
      <c r="X28" s="91"/>
      <c r="Z28" s="19" t="s">
        <v>0</v>
      </c>
      <c r="AA28" s="56">
        <v>59.9</v>
      </c>
      <c r="AB28" s="56">
        <v>48.06</v>
      </c>
      <c r="AC28" s="56">
        <v>40.130000000000003</v>
      </c>
      <c r="AD28" s="56">
        <v>44.66</v>
      </c>
      <c r="AE28" s="56">
        <v>57.17</v>
      </c>
      <c r="AF28" s="56">
        <v>44.38</v>
      </c>
      <c r="AG28" s="56">
        <v>53.44</v>
      </c>
      <c r="AH28" s="56">
        <v>49</v>
      </c>
      <c r="AI28" s="56">
        <v>47.82</v>
      </c>
      <c r="AJ28" s="57">
        <v>54.81</v>
      </c>
    </row>
    <row r="29" spans="2:36" ht="16" thickBot="1" x14ac:dyDescent="0.25">
      <c r="B29" s="20" t="s">
        <v>1</v>
      </c>
      <c r="C29" s="58">
        <v>44.26</v>
      </c>
      <c r="D29" s="58">
        <v>59.26</v>
      </c>
      <c r="E29" s="58">
        <v>49.31</v>
      </c>
      <c r="F29" s="58">
        <v>45.47</v>
      </c>
      <c r="G29" s="58">
        <v>52.43</v>
      </c>
      <c r="H29" s="58">
        <v>59.12</v>
      </c>
      <c r="I29" s="58">
        <v>59.48</v>
      </c>
      <c r="J29" s="58">
        <v>59.21</v>
      </c>
      <c r="K29" s="58">
        <v>53.38</v>
      </c>
      <c r="L29" s="59">
        <v>56.44</v>
      </c>
      <c r="N29" s="21" t="s">
        <v>2</v>
      </c>
      <c r="O29" s="102">
        <v>54.68</v>
      </c>
      <c r="P29" s="103"/>
      <c r="Q29" s="102">
        <v>50.79</v>
      </c>
      <c r="R29" s="103"/>
      <c r="S29" s="102">
        <v>45.27</v>
      </c>
      <c r="T29" s="103"/>
      <c r="U29" s="102">
        <v>58.31</v>
      </c>
      <c r="V29" s="103"/>
      <c r="W29" s="102">
        <v>56.19</v>
      </c>
      <c r="X29" s="103"/>
      <c r="Z29" s="20" t="s">
        <v>1</v>
      </c>
      <c r="AA29" s="58">
        <v>58.24</v>
      </c>
      <c r="AB29" s="58">
        <v>49.3</v>
      </c>
      <c r="AC29" s="58">
        <v>47.91</v>
      </c>
      <c r="AD29" s="58">
        <v>47.83</v>
      </c>
      <c r="AE29" s="58">
        <v>50.66</v>
      </c>
      <c r="AF29" s="58">
        <v>55.05</v>
      </c>
      <c r="AG29" s="58">
        <v>43.81</v>
      </c>
      <c r="AH29" s="58">
        <v>50.66</v>
      </c>
      <c r="AI29" s="58">
        <v>57.67</v>
      </c>
      <c r="AJ29" s="59">
        <v>45.95</v>
      </c>
    </row>
    <row r="30" spans="2:36" ht="15" thickBot="1" x14ac:dyDescent="0.25">
      <c r="B30" s="21" t="s">
        <v>2</v>
      </c>
      <c r="C30" s="60">
        <v>52.69</v>
      </c>
      <c r="D30" s="60">
        <v>48.68</v>
      </c>
      <c r="E30" s="60">
        <v>43.04</v>
      </c>
      <c r="F30" s="60">
        <v>46.64</v>
      </c>
      <c r="G30" s="60">
        <v>43</v>
      </c>
      <c r="H30" s="60">
        <v>46.66</v>
      </c>
      <c r="I30" s="60">
        <v>59.53</v>
      </c>
      <c r="J30" s="60">
        <v>41.78</v>
      </c>
      <c r="K30" s="60">
        <v>58.89</v>
      </c>
      <c r="L30" s="61">
        <v>58.43</v>
      </c>
      <c r="Z30" s="21" t="s">
        <v>2</v>
      </c>
      <c r="AA30" s="60">
        <v>50.79</v>
      </c>
      <c r="AB30" s="60">
        <v>49.93</v>
      </c>
      <c r="AC30" s="60">
        <v>51.77</v>
      </c>
      <c r="AD30" s="60">
        <v>52.92</v>
      </c>
      <c r="AE30" s="60">
        <v>49.99</v>
      </c>
      <c r="AF30" s="60">
        <v>43.98</v>
      </c>
      <c r="AG30" s="60">
        <v>56.38</v>
      </c>
      <c r="AH30" s="60">
        <v>40.520000000000003</v>
      </c>
      <c r="AI30" s="60">
        <v>44.78</v>
      </c>
      <c r="AJ30" s="61">
        <v>47.31</v>
      </c>
    </row>
    <row r="31" spans="2:36" ht="15" thickBot="1" x14ac:dyDescent="0.25">
      <c r="Z31" s="17"/>
    </row>
    <row r="32" spans="2:36" ht="16.25" customHeight="1" thickBot="1" x14ac:dyDescent="0.25">
      <c r="Z32" s="17"/>
      <c r="AA32" s="92" t="s">
        <v>49</v>
      </c>
      <c r="AB32" s="93"/>
      <c r="AC32" s="93"/>
      <c r="AD32" s="93"/>
      <c r="AE32" s="93"/>
      <c r="AF32" s="93"/>
      <c r="AG32" s="93"/>
      <c r="AH32" s="93"/>
      <c r="AI32" s="93"/>
      <c r="AJ32" s="94"/>
    </row>
    <row r="33" spans="2:36" ht="16" customHeight="1" thickBot="1" x14ac:dyDescent="0.25">
      <c r="B33" s="98" t="s">
        <v>82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Z33" s="17"/>
      <c r="AA33" s="86">
        <f>'DATA INPUT (START HERE)'!$C$5</f>
        <v>43800</v>
      </c>
      <c r="AB33" s="87"/>
      <c r="AC33" s="86">
        <f>'DATA INPUT (START HERE)'!$E$5</f>
        <v>43801</v>
      </c>
      <c r="AD33" s="87"/>
      <c r="AE33" s="86">
        <f>'DATA INPUT (START HERE)'!$G$5</f>
        <v>43805</v>
      </c>
      <c r="AF33" s="87"/>
      <c r="AG33" s="86">
        <f>'DATA INPUT (START HERE)'!$I$5</f>
        <v>43811</v>
      </c>
      <c r="AH33" s="87"/>
      <c r="AI33" s="86">
        <f>'DATA INPUT (START HERE)'!$K$5</f>
        <v>43830</v>
      </c>
      <c r="AJ33" s="87"/>
    </row>
    <row r="34" spans="2:36" ht="15" thickBot="1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Z34" s="18"/>
      <c r="AA34" s="9" t="s">
        <v>14</v>
      </c>
      <c r="AB34" s="9" t="s">
        <v>13</v>
      </c>
      <c r="AC34" s="9" t="s">
        <v>14</v>
      </c>
      <c r="AD34" s="9" t="s">
        <v>13</v>
      </c>
      <c r="AE34" s="9" t="s">
        <v>14</v>
      </c>
      <c r="AF34" s="9" t="s">
        <v>13</v>
      </c>
      <c r="AG34" s="9" t="s">
        <v>14</v>
      </c>
      <c r="AH34" s="9" t="s">
        <v>13</v>
      </c>
      <c r="AI34" s="9" t="s">
        <v>14</v>
      </c>
      <c r="AJ34" s="9" t="s">
        <v>13</v>
      </c>
    </row>
    <row r="35" spans="2:36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Z35" s="19" t="s">
        <v>0</v>
      </c>
      <c r="AA35" s="56">
        <v>47.66</v>
      </c>
      <c r="AB35" s="56">
        <v>42.32</v>
      </c>
      <c r="AC35" s="56">
        <v>56.53</v>
      </c>
      <c r="AD35" s="56">
        <v>55.7</v>
      </c>
      <c r="AE35" s="56">
        <v>58.78</v>
      </c>
      <c r="AF35" s="56">
        <v>58.38</v>
      </c>
      <c r="AG35" s="56">
        <v>42.01</v>
      </c>
      <c r="AH35" s="56">
        <v>56.75</v>
      </c>
      <c r="AI35" s="56">
        <v>51.12</v>
      </c>
      <c r="AJ35" s="57">
        <v>44.54</v>
      </c>
    </row>
    <row r="36" spans="2:36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Z36" s="20" t="s">
        <v>1</v>
      </c>
      <c r="AA36" s="58">
        <v>41.53</v>
      </c>
      <c r="AB36" s="58">
        <v>55.61</v>
      </c>
      <c r="AC36" s="58">
        <v>57.77</v>
      </c>
      <c r="AD36" s="58">
        <v>50.13</v>
      </c>
      <c r="AE36" s="58">
        <v>55.23</v>
      </c>
      <c r="AF36" s="58">
        <v>40.26</v>
      </c>
      <c r="AG36" s="58">
        <v>55.39</v>
      </c>
      <c r="AH36" s="58">
        <v>54.64</v>
      </c>
      <c r="AI36" s="58">
        <v>42.55</v>
      </c>
      <c r="AJ36" s="59">
        <v>45.28</v>
      </c>
    </row>
    <row r="37" spans="2:36" ht="15" thickBot="1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Z37" s="21" t="s">
        <v>2</v>
      </c>
      <c r="AA37" s="60">
        <v>56.6</v>
      </c>
      <c r="AB37" s="60">
        <v>51.4</v>
      </c>
      <c r="AC37" s="60">
        <v>50.16</v>
      </c>
      <c r="AD37" s="60">
        <v>44.22</v>
      </c>
      <c r="AE37" s="60">
        <v>53.8</v>
      </c>
      <c r="AF37" s="60">
        <v>46.31</v>
      </c>
      <c r="AG37" s="60">
        <v>52.09</v>
      </c>
      <c r="AH37" s="60">
        <v>40.01</v>
      </c>
      <c r="AI37" s="60">
        <v>47.44</v>
      </c>
      <c r="AJ37" s="61">
        <v>41.79</v>
      </c>
    </row>
    <row r="38" spans="2:36" ht="15" thickBot="1" x14ac:dyDescent="0.2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Z38" s="17"/>
    </row>
    <row r="39" spans="2:36" ht="16.25" customHeight="1" thickBot="1" x14ac:dyDescent="0.2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Z39" s="17"/>
      <c r="AA39" s="92" t="s">
        <v>50</v>
      </c>
      <c r="AB39" s="93"/>
      <c r="AC39" s="93"/>
      <c r="AD39" s="93"/>
      <c r="AE39" s="93"/>
      <c r="AF39" s="93"/>
      <c r="AG39" s="93"/>
      <c r="AH39" s="93"/>
      <c r="AI39" s="93"/>
      <c r="AJ39" s="94"/>
    </row>
    <row r="40" spans="2:36" ht="16" customHeight="1" thickBot="1" x14ac:dyDescent="0.2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Z40" s="17"/>
      <c r="AA40" s="86">
        <f>'DATA INPUT (START HERE)'!$C$5</f>
        <v>43800</v>
      </c>
      <c r="AB40" s="87"/>
      <c r="AC40" s="86">
        <f>'DATA INPUT (START HERE)'!$E$5</f>
        <v>43801</v>
      </c>
      <c r="AD40" s="87"/>
      <c r="AE40" s="86">
        <f>'DATA INPUT (START HERE)'!$G$5</f>
        <v>43805</v>
      </c>
      <c r="AF40" s="87"/>
      <c r="AG40" s="86">
        <f>'DATA INPUT (START HERE)'!$I$5</f>
        <v>43811</v>
      </c>
      <c r="AH40" s="87"/>
      <c r="AI40" s="86">
        <f>'DATA INPUT (START HERE)'!$K$5</f>
        <v>43830</v>
      </c>
      <c r="AJ40" s="87"/>
    </row>
    <row r="41" spans="2:36" ht="15" thickBot="1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Z41" s="18"/>
      <c r="AA41" s="9" t="s">
        <v>14</v>
      </c>
      <c r="AB41" s="9" t="s">
        <v>13</v>
      </c>
      <c r="AC41" s="9" t="s">
        <v>14</v>
      </c>
      <c r="AD41" s="9" t="s">
        <v>13</v>
      </c>
      <c r="AE41" s="9" t="s">
        <v>14</v>
      </c>
      <c r="AF41" s="9" t="s">
        <v>13</v>
      </c>
      <c r="AG41" s="9" t="s">
        <v>14</v>
      </c>
      <c r="AH41" s="9" t="s">
        <v>13</v>
      </c>
      <c r="AI41" s="9" t="s">
        <v>14</v>
      </c>
      <c r="AJ41" s="9" t="s">
        <v>13</v>
      </c>
    </row>
    <row r="42" spans="2:36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Z42" s="19" t="s">
        <v>0</v>
      </c>
      <c r="AA42" s="56">
        <v>47.33</v>
      </c>
      <c r="AB42" s="56">
        <v>43.64</v>
      </c>
      <c r="AC42" s="56">
        <v>58.36</v>
      </c>
      <c r="AD42" s="56">
        <v>55.27</v>
      </c>
      <c r="AE42" s="56">
        <v>41.38</v>
      </c>
      <c r="AF42" s="56">
        <v>58.71</v>
      </c>
      <c r="AG42" s="56">
        <v>57.31</v>
      </c>
      <c r="AH42" s="56">
        <v>45.68</v>
      </c>
      <c r="AI42" s="56">
        <v>42.42</v>
      </c>
      <c r="AJ42" s="57">
        <v>47.91</v>
      </c>
    </row>
    <row r="43" spans="2:36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Z43" s="20" t="s">
        <v>1</v>
      </c>
      <c r="AA43" s="58">
        <v>55.11</v>
      </c>
      <c r="AB43" s="58">
        <v>46.8</v>
      </c>
      <c r="AC43" s="58">
        <v>56.86</v>
      </c>
      <c r="AD43" s="58">
        <v>50.04</v>
      </c>
      <c r="AE43" s="58">
        <v>44.68</v>
      </c>
      <c r="AF43" s="58">
        <v>43.97</v>
      </c>
      <c r="AG43" s="58">
        <v>52.98</v>
      </c>
      <c r="AH43" s="58">
        <v>46.24</v>
      </c>
      <c r="AI43" s="58">
        <v>58.08</v>
      </c>
      <c r="AJ43" s="59">
        <v>56.52</v>
      </c>
    </row>
    <row r="44" spans="2:36" ht="15" thickBot="1" x14ac:dyDescent="0.2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Z44" s="21" t="s">
        <v>2</v>
      </c>
      <c r="AA44" s="60">
        <v>52.39</v>
      </c>
      <c r="AB44" s="60">
        <v>50.69</v>
      </c>
      <c r="AC44" s="60">
        <v>59.42</v>
      </c>
      <c r="AD44" s="60">
        <v>48.3</v>
      </c>
      <c r="AE44" s="60">
        <v>42.08</v>
      </c>
      <c r="AF44" s="60">
        <v>44.56</v>
      </c>
      <c r="AG44" s="60">
        <v>57.33</v>
      </c>
      <c r="AH44" s="60">
        <v>57.7</v>
      </c>
      <c r="AI44" s="60">
        <v>59.06</v>
      </c>
      <c r="AJ44" s="61">
        <v>40.369999999999997</v>
      </c>
    </row>
    <row r="45" spans="2:36" ht="25" x14ac:dyDescent="0.2"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36" ht="16.25" customHeight="1" x14ac:dyDescent="0.2"/>
    <row r="48" spans="2:36" x14ac:dyDescent="0.2">
      <c r="G48" s="10"/>
    </row>
    <row r="49" spans="7:7" x14ac:dyDescent="0.2">
      <c r="G49" s="10"/>
    </row>
    <row r="53" spans="7:7" ht="16.25" customHeight="1" x14ac:dyDescent="0.2"/>
    <row r="60" spans="7:7" ht="16.25" customHeight="1" x14ac:dyDescent="0.2"/>
    <row r="67" ht="16.25" customHeight="1" x14ac:dyDescent="0.2"/>
    <row r="74" ht="16.25" customHeight="1" x14ac:dyDescent="0.2"/>
    <row r="81" ht="16.25" customHeight="1" x14ac:dyDescent="0.2"/>
    <row r="88" ht="16.25" customHeight="1" x14ac:dyDescent="0.2"/>
    <row r="95" ht="16.25" customHeight="1" x14ac:dyDescent="0.2"/>
  </sheetData>
  <mergeCells count="120">
    <mergeCell ref="S22:T22"/>
    <mergeCell ref="U21:V21"/>
    <mergeCell ref="U22:V22"/>
    <mergeCell ref="O25:X25"/>
    <mergeCell ref="U26:V26"/>
    <mergeCell ref="W26:X26"/>
    <mergeCell ref="O21:P21"/>
    <mergeCell ref="O22:P22"/>
    <mergeCell ref="Q21:R21"/>
    <mergeCell ref="Q22:R22"/>
    <mergeCell ref="O26:P26"/>
    <mergeCell ref="Q26:R26"/>
    <mergeCell ref="S26:T26"/>
    <mergeCell ref="AA3:AJ3"/>
    <mergeCell ref="C18:L18"/>
    <mergeCell ref="C3:L3"/>
    <mergeCell ref="O3:X3"/>
    <mergeCell ref="K19:L19"/>
    <mergeCell ref="I19:J19"/>
    <mergeCell ref="G19:H19"/>
    <mergeCell ref="E19:F19"/>
    <mergeCell ref="C19:D19"/>
    <mergeCell ref="I5:J5"/>
    <mergeCell ref="K5:L5"/>
    <mergeCell ref="C4:L4"/>
    <mergeCell ref="C11:L11"/>
    <mergeCell ref="C12:D12"/>
    <mergeCell ref="E12:F12"/>
    <mergeCell ref="G12:H12"/>
    <mergeCell ref="I12:J12"/>
    <mergeCell ref="O18:X18"/>
    <mergeCell ref="O19:P19"/>
    <mergeCell ref="Q19:R19"/>
    <mergeCell ref="S19:T19"/>
    <mergeCell ref="U19:V19"/>
    <mergeCell ref="W19:X19"/>
    <mergeCell ref="O12:P12"/>
    <mergeCell ref="Q12:R12"/>
    <mergeCell ref="S12:T12"/>
    <mergeCell ref="U12:V12"/>
    <mergeCell ref="W12:X12"/>
    <mergeCell ref="O4:X4"/>
    <mergeCell ref="O5:P5"/>
    <mergeCell ref="Q5:R5"/>
    <mergeCell ref="S5:T5"/>
    <mergeCell ref="U5:V5"/>
    <mergeCell ref="W5:X5"/>
    <mergeCell ref="O11:X11"/>
    <mergeCell ref="K12:L12"/>
    <mergeCell ref="C5:D5"/>
    <mergeCell ref="E5:F5"/>
    <mergeCell ref="G5:H5"/>
    <mergeCell ref="AI19:AJ19"/>
    <mergeCell ref="AA25:AJ25"/>
    <mergeCell ref="AA26:AB26"/>
    <mergeCell ref="AC26:AD26"/>
    <mergeCell ref="AE26:AF26"/>
    <mergeCell ref="AG26:AH26"/>
    <mergeCell ref="AI26:AJ26"/>
    <mergeCell ref="I1:M1"/>
    <mergeCell ref="B33:X44"/>
    <mergeCell ref="C25:L25"/>
    <mergeCell ref="O27:P27"/>
    <mergeCell ref="O28:P28"/>
    <mergeCell ref="O29:P29"/>
    <mergeCell ref="Q27:R27"/>
    <mergeCell ref="Q28:R28"/>
    <mergeCell ref="Q29:R29"/>
    <mergeCell ref="W21:X21"/>
    <mergeCell ref="W22:X22"/>
    <mergeCell ref="O20:P20"/>
    <mergeCell ref="Q20:R20"/>
    <mergeCell ref="S20:T20"/>
    <mergeCell ref="U20:V20"/>
    <mergeCell ref="W20:X20"/>
    <mergeCell ref="S21:T21"/>
    <mergeCell ref="B45:L45"/>
    <mergeCell ref="AA39:AJ39"/>
    <mergeCell ref="AA40:AB40"/>
    <mergeCell ref="AC40:AD40"/>
    <mergeCell ref="AE40:AF40"/>
    <mergeCell ref="AG40:AH40"/>
    <mergeCell ref="AI40:AJ40"/>
    <mergeCell ref="AA4:AJ4"/>
    <mergeCell ref="AA5:AB5"/>
    <mergeCell ref="AC5:AD5"/>
    <mergeCell ref="AE5:AF5"/>
    <mergeCell ref="AG5:AH5"/>
    <mergeCell ref="AI5:AJ5"/>
    <mergeCell ref="AA11:AJ11"/>
    <mergeCell ref="AA12:AB12"/>
    <mergeCell ref="AC12:AD12"/>
    <mergeCell ref="AE12:AF12"/>
    <mergeCell ref="AG12:AH12"/>
    <mergeCell ref="AI12:AJ12"/>
    <mergeCell ref="AA18:AJ18"/>
    <mergeCell ref="AA19:AB19"/>
    <mergeCell ref="AC19:AD19"/>
    <mergeCell ref="AE19:AF19"/>
    <mergeCell ref="AG19:AH19"/>
    <mergeCell ref="C26:D26"/>
    <mergeCell ref="E26:F26"/>
    <mergeCell ref="G26:H26"/>
    <mergeCell ref="I26:J26"/>
    <mergeCell ref="K26:L26"/>
    <mergeCell ref="W27:X27"/>
    <mergeCell ref="W28:X28"/>
    <mergeCell ref="AA32:AJ32"/>
    <mergeCell ref="AA33:AB33"/>
    <mergeCell ref="AC33:AD33"/>
    <mergeCell ref="AE33:AF33"/>
    <mergeCell ref="AG33:AH33"/>
    <mergeCell ref="AI33:AJ33"/>
    <mergeCell ref="W29:X29"/>
    <mergeCell ref="S27:T27"/>
    <mergeCell ref="S28:T28"/>
    <mergeCell ref="S29:T29"/>
    <mergeCell ref="U27:V27"/>
    <mergeCell ref="U28:V28"/>
    <mergeCell ref="U29:V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00"/>
  </sheetPr>
  <dimension ref="A1"/>
  <sheetViews>
    <sheetView zoomScaleNormal="100" workbookViewId="0">
      <selection activeCell="A78" sqref="A78"/>
    </sheetView>
  </sheetViews>
  <sheetFormatPr baseColWidth="10" defaultColWidth="8.83203125" defaultRowHeight="15" x14ac:dyDescent="0.2"/>
  <cols>
    <col min="1" max="16384" width="8.83203125" style="6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499984740745262"/>
  </sheetPr>
  <dimension ref="B2:AC37"/>
  <sheetViews>
    <sheetView zoomScale="90" zoomScaleNormal="90" workbookViewId="0">
      <selection activeCell="B38" sqref="B38"/>
    </sheetView>
  </sheetViews>
  <sheetFormatPr baseColWidth="10" defaultColWidth="8.83203125" defaultRowHeight="15" x14ac:dyDescent="0.2"/>
  <cols>
    <col min="1" max="1" width="2.6640625" style="22" customWidth="1"/>
    <col min="2" max="2" width="11.33203125" style="34" customWidth="1"/>
    <col min="3" max="4" width="8.83203125" style="22"/>
    <col min="5" max="6" width="8.83203125" style="22" hidden="1" customWidth="1"/>
    <col min="7" max="9" width="8.83203125" style="22"/>
    <col min="10" max="11" width="8.83203125" style="22" hidden="1" customWidth="1"/>
    <col min="12" max="14" width="8.83203125" style="22"/>
    <col min="15" max="16" width="8.83203125" style="22" hidden="1" customWidth="1"/>
    <col min="17" max="19" width="8.83203125" style="22"/>
    <col min="20" max="21" width="8.83203125" style="22" hidden="1" customWidth="1"/>
    <col min="22" max="24" width="8.83203125" style="22"/>
    <col min="25" max="26" width="8.83203125" style="22" hidden="1" customWidth="1"/>
    <col min="27" max="27" width="8.83203125" style="22"/>
    <col min="28" max="28" width="3.6640625" style="22" customWidth="1"/>
    <col min="29" max="29" width="68.33203125" style="24" customWidth="1"/>
    <col min="30" max="16384" width="8.83203125" style="22"/>
  </cols>
  <sheetData>
    <row r="2" spans="2:29" ht="19" x14ac:dyDescent="0.25">
      <c r="H2" s="23" t="s">
        <v>80</v>
      </c>
      <c r="I2" s="119" t="str">
        <f>'DATA INPUT (START HERE)'!$I$1</f>
        <v>Geralt of Rivia</v>
      </c>
      <c r="J2" s="119"/>
      <c r="K2" s="119"/>
      <c r="L2" s="119"/>
    </row>
    <row r="4" spans="2:29" ht="18" customHeight="1" thickBot="1" x14ac:dyDescent="0.25"/>
    <row r="5" spans="2:29" s="34" customFormat="1" ht="18" customHeight="1" thickBot="1" x14ac:dyDescent="0.25">
      <c r="C5" s="120" t="s">
        <v>10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C5" s="37"/>
    </row>
    <row r="6" spans="2:29" ht="18" customHeight="1" thickBot="1" x14ac:dyDescent="0.25">
      <c r="C6" s="116">
        <f>'DATA INPUT (START HERE)'!$C$5</f>
        <v>43800</v>
      </c>
      <c r="D6" s="117"/>
      <c r="E6" s="117"/>
      <c r="F6" s="117"/>
      <c r="G6" s="117"/>
      <c r="H6" s="116">
        <f>'DATA INPUT (START HERE)'!$E$5</f>
        <v>43801</v>
      </c>
      <c r="I6" s="117"/>
      <c r="J6" s="117"/>
      <c r="K6" s="117"/>
      <c r="L6" s="117"/>
      <c r="M6" s="116">
        <f>'DATA INPUT (START HERE)'!$G$5</f>
        <v>43805</v>
      </c>
      <c r="N6" s="117"/>
      <c r="O6" s="117"/>
      <c r="P6" s="117"/>
      <c r="Q6" s="117"/>
      <c r="R6" s="116">
        <f>'DATA INPUT (START HERE)'!$I$5</f>
        <v>43811</v>
      </c>
      <c r="S6" s="117"/>
      <c r="T6" s="117"/>
      <c r="U6" s="117"/>
      <c r="V6" s="117"/>
      <c r="W6" s="116">
        <f>'DATA INPUT (START HERE)'!$K$5</f>
        <v>43830</v>
      </c>
      <c r="X6" s="117"/>
      <c r="Y6" s="117"/>
      <c r="Z6" s="117"/>
      <c r="AA6" s="118"/>
    </row>
    <row r="7" spans="2:29" ht="18" customHeight="1" thickBot="1" x14ac:dyDescent="0.25">
      <c r="B7" s="35"/>
      <c r="C7" s="25" t="s">
        <v>14</v>
      </c>
      <c r="D7" s="26" t="s">
        <v>13</v>
      </c>
      <c r="E7" s="27" t="s">
        <v>6</v>
      </c>
      <c r="F7" s="26" t="s">
        <v>7</v>
      </c>
      <c r="G7" s="28" t="s">
        <v>12</v>
      </c>
      <c r="H7" s="25" t="s">
        <v>14</v>
      </c>
      <c r="I7" s="26" t="s">
        <v>13</v>
      </c>
      <c r="J7" s="27" t="s">
        <v>6</v>
      </c>
      <c r="K7" s="26" t="s">
        <v>7</v>
      </c>
      <c r="L7" s="28" t="s">
        <v>12</v>
      </c>
      <c r="M7" s="25" t="s">
        <v>14</v>
      </c>
      <c r="N7" s="26" t="s">
        <v>13</v>
      </c>
      <c r="O7" s="27" t="s">
        <v>6</v>
      </c>
      <c r="P7" s="26" t="s">
        <v>7</v>
      </c>
      <c r="Q7" s="28" t="s">
        <v>12</v>
      </c>
      <c r="R7" s="25" t="s">
        <v>14</v>
      </c>
      <c r="S7" s="26" t="s">
        <v>13</v>
      </c>
      <c r="T7" s="27" t="s">
        <v>6</v>
      </c>
      <c r="U7" s="26" t="s">
        <v>7</v>
      </c>
      <c r="V7" s="28" t="s">
        <v>12</v>
      </c>
      <c r="W7" s="29" t="s">
        <v>14</v>
      </c>
      <c r="X7" s="26" t="s">
        <v>13</v>
      </c>
      <c r="Y7" s="27" t="s">
        <v>6</v>
      </c>
      <c r="Z7" s="26" t="s">
        <v>7</v>
      </c>
      <c r="AA7" s="28" t="s">
        <v>12</v>
      </c>
      <c r="AC7" s="24" t="s">
        <v>51</v>
      </c>
    </row>
    <row r="8" spans="2:29" ht="18" customHeight="1" x14ac:dyDescent="0.2">
      <c r="B8" s="1" t="s">
        <v>15</v>
      </c>
      <c r="C8" s="62">
        <f>MAX('DATA INPUT (START HERE)'!C7:C9)</f>
        <v>55.76</v>
      </c>
      <c r="D8" s="63">
        <f>MAX('DATA INPUT (START HERE)'!D7:D9)</f>
        <v>57.81</v>
      </c>
      <c r="E8" s="63">
        <f t="shared" ref="E8:E21" si="0">MAX(C8:D8)</f>
        <v>57.81</v>
      </c>
      <c r="F8" s="63">
        <f t="shared" ref="F8:F21" si="1">MIN(C8:D8)</f>
        <v>55.76</v>
      </c>
      <c r="G8" s="64">
        <f t="shared" ref="G8:G21" si="2">((E8-F8)/E8)*100</f>
        <v>3.5460992907801492</v>
      </c>
      <c r="H8" s="65">
        <f>MAX('DATA INPUT (START HERE)'!E7:E9)</f>
        <v>55.46</v>
      </c>
      <c r="I8" s="66">
        <f>MAX('DATA INPUT (START HERE)'!F7:F9)</f>
        <v>54.07</v>
      </c>
      <c r="J8" s="63">
        <f t="shared" ref="J8:J21" si="3">MAX(H8:I8)</f>
        <v>55.46</v>
      </c>
      <c r="K8" s="63">
        <f t="shared" ref="K8:K21" si="4">MIN(H8:I8)</f>
        <v>54.07</v>
      </c>
      <c r="L8" s="64">
        <f t="shared" ref="L8:L21" si="5">((J8-K8)/J8)*100</f>
        <v>2.5063108546700335</v>
      </c>
      <c r="M8" s="65">
        <f>MAX('DATA INPUT (START HERE)'!G7:G9)</f>
        <v>47.2</v>
      </c>
      <c r="N8" s="66">
        <f>MAX('DATA INPUT (START HERE)'!H7:H9)</f>
        <v>58.49</v>
      </c>
      <c r="O8" s="63">
        <f t="shared" ref="O8:O21" si="6">MAX(M8:N8)</f>
        <v>58.49</v>
      </c>
      <c r="P8" s="63">
        <f t="shared" ref="P8:P21" si="7">MIN(M8:N8)</f>
        <v>47.2</v>
      </c>
      <c r="Q8" s="64">
        <f t="shared" ref="Q8:Q21" si="8">((O8-P8)/O8)*100</f>
        <v>19.302444862369633</v>
      </c>
      <c r="R8" s="65">
        <f>MAX('DATA INPUT (START HERE)'!I7:I9)</f>
        <v>59.11</v>
      </c>
      <c r="S8" s="66">
        <f>MAX('DATA INPUT (START HERE)'!J7:J9)</f>
        <v>53.26</v>
      </c>
      <c r="T8" s="63">
        <f t="shared" ref="T8:T21" si="9">MAX(R8:S8)</f>
        <v>59.11</v>
      </c>
      <c r="U8" s="63">
        <f t="shared" ref="U8:U21" si="10">MIN(R8:S8)</f>
        <v>53.26</v>
      </c>
      <c r="V8" s="64">
        <f t="shared" ref="V8:V21" si="11">((T8-U8)/T8)*100</f>
        <v>9.8968025714769112</v>
      </c>
      <c r="W8" s="66">
        <f>MAX('DATA INPUT (START HERE)'!K7:K9)</f>
        <v>55.88</v>
      </c>
      <c r="X8" s="66">
        <f>MAX('DATA INPUT (START HERE)'!L7:L9)</f>
        <v>56.45</v>
      </c>
      <c r="Y8" s="63">
        <f t="shared" ref="Y8:Y21" si="12">MAX(W8:X8)</f>
        <v>56.45</v>
      </c>
      <c r="Z8" s="63">
        <f t="shared" ref="Z8:Z21" si="13">MIN(W8:X8)</f>
        <v>55.88</v>
      </c>
      <c r="AA8" s="67">
        <f t="shared" ref="AA8:AA21" si="14">((Y8-Z8)/Y8)*100</f>
        <v>1.0097431355181581</v>
      </c>
      <c r="AC8" s="24" t="s">
        <v>61</v>
      </c>
    </row>
    <row r="9" spans="2:29" ht="18" customHeight="1" x14ac:dyDescent="0.2">
      <c r="B9" s="2" t="s">
        <v>16</v>
      </c>
      <c r="C9" s="68">
        <f>MAX('DATA INPUT (START HERE)'!C14:C16)</f>
        <v>58.57</v>
      </c>
      <c r="D9" s="69">
        <f>MAX('DATA INPUT (START HERE)'!D14:D16)</f>
        <v>57.57</v>
      </c>
      <c r="E9" s="69">
        <f t="shared" si="0"/>
        <v>58.57</v>
      </c>
      <c r="F9" s="69">
        <f t="shared" si="1"/>
        <v>57.57</v>
      </c>
      <c r="G9" s="70">
        <f t="shared" si="2"/>
        <v>1.7073587160662456</v>
      </c>
      <c r="H9" s="71">
        <f>MAX('DATA INPUT (START HERE)'!E14:E16)</f>
        <v>49.02</v>
      </c>
      <c r="I9" s="72">
        <f>MAX('DATA INPUT (START HERE)'!F14:F16)</f>
        <v>57.24</v>
      </c>
      <c r="J9" s="69">
        <f t="shared" si="3"/>
        <v>57.24</v>
      </c>
      <c r="K9" s="69">
        <f t="shared" si="4"/>
        <v>49.02</v>
      </c>
      <c r="L9" s="70">
        <f t="shared" si="5"/>
        <v>14.360587002096434</v>
      </c>
      <c r="M9" s="71">
        <f>MAX('DATA INPUT (START HERE)'!G14:G16)</f>
        <v>55.02</v>
      </c>
      <c r="N9" s="72">
        <f>MAX('DATA INPUT (START HERE)'!H14:H16)</f>
        <v>47.1</v>
      </c>
      <c r="O9" s="69">
        <f t="shared" si="6"/>
        <v>55.02</v>
      </c>
      <c r="P9" s="69">
        <f t="shared" si="7"/>
        <v>47.1</v>
      </c>
      <c r="Q9" s="70">
        <f t="shared" si="8"/>
        <v>14.394765539803711</v>
      </c>
      <c r="R9" s="71">
        <f>MAX('DATA INPUT (START HERE)'!I14:I16)</f>
        <v>59.23</v>
      </c>
      <c r="S9" s="72">
        <f>MAX('DATA INPUT (START HERE)'!J14:J16)</f>
        <v>46.25</v>
      </c>
      <c r="T9" s="69">
        <f t="shared" si="9"/>
        <v>59.23</v>
      </c>
      <c r="U9" s="69">
        <f t="shared" si="10"/>
        <v>46.25</v>
      </c>
      <c r="V9" s="70">
        <f t="shared" si="11"/>
        <v>21.914570319095048</v>
      </c>
      <c r="W9" s="72">
        <f>MAX('DATA INPUT (START HERE)'!K14:K16)</f>
        <v>53.91</v>
      </c>
      <c r="X9" s="72">
        <f>MAX('DATA INPUT (START HERE)'!L14:L16)</f>
        <v>56.69</v>
      </c>
      <c r="Y9" s="69">
        <f t="shared" si="12"/>
        <v>56.69</v>
      </c>
      <c r="Z9" s="69">
        <f t="shared" si="13"/>
        <v>53.91</v>
      </c>
      <c r="AA9" s="70">
        <f t="shared" si="14"/>
        <v>4.9038631151878658</v>
      </c>
      <c r="AC9" s="24" t="s">
        <v>62</v>
      </c>
    </row>
    <row r="10" spans="2:29" ht="18" customHeight="1" x14ac:dyDescent="0.2">
      <c r="B10" s="2" t="s">
        <v>4</v>
      </c>
      <c r="C10" s="68">
        <f>MAX('DATA INPUT (START HERE)'!C21:C23)</f>
        <v>59</v>
      </c>
      <c r="D10" s="69">
        <f>MAX('DATA INPUT (START HERE)'!D21:D23)</f>
        <v>54.81</v>
      </c>
      <c r="E10" s="69">
        <f t="shared" si="0"/>
        <v>59</v>
      </c>
      <c r="F10" s="69">
        <f t="shared" si="1"/>
        <v>54.81</v>
      </c>
      <c r="G10" s="70">
        <f t="shared" si="2"/>
        <v>7.1016949152542335</v>
      </c>
      <c r="H10" s="71">
        <f>MAX('DATA INPUT (START HERE)'!E21:E23)</f>
        <v>54.44</v>
      </c>
      <c r="I10" s="72">
        <f>MAX('DATA INPUT (START HERE)'!F21:F23)</f>
        <v>53.8</v>
      </c>
      <c r="J10" s="69">
        <f t="shared" si="3"/>
        <v>54.44</v>
      </c>
      <c r="K10" s="69">
        <f t="shared" si="4"/>
        <v>53.8</v>
      </c>
      <c r="L10" s="70">
        <f t="shared" si="5"/>
        <v>1.1756061719324038</v>
      </c>
      <c r="M10" s="71">
        <f>MAX('DATA INPUT (START HERE)'!G21:G23)</f>
        <v>56.39</v>
      </c>
      <c r="N10" s="72">
        <f>MAX('DATA INPUT (START HERE)'!H21:H23)</f>
        <v>46.61</v>
      </c>
      <c r="O10" s="69">
        <f t="shared" si="6"/>
        <v>56.39</v>
      </c>
      <c r="P10" s="69">
        <f t="shared" si="7"/>
        <v>46.61</v>
      </c>
      <c r="Q10" s="70">
        <f t="shared" si="8"/>
        <v>17.343500620677428</v>
      </c>
      <c r="R10" s="71">
        <f>MAX('DATA INPUT (START HERE)'!I21:I23)</f>
        <v>56.2</v>
      </c>
      <c r="S10" s="72">
        <f>MAX('DATA INPUT (START HERE)'!J21:J23)</f>
        <v>58.08</v>
      </c>
      <c r="T10" s="69">
        <f t="shared" si="9"/>
        <v>58.08</v>
      </c>
      <c r="U10" s="69">
        <f t="shared" si="10"/>
        <v>56.2</v>
      </c>
      <c r="V10" s="70">
        <f t="shared" si="11"/>
        <v>3.2369146005509566</v>
      </c>
      <c r="W10" s="72">
        <f>MAX('DATA INPUT (START HERE)'!K21:K23)</f>
        <v>51.7</v>
      </c>
      <c r="X10" s="72">
        <f>MAX('DATA INPUT (START HERE)'!L21:L23)</f>
        <v>51.9</v>
      </c>
      <c r="Y10" s="69">
        <f t="shared" si="12"/>
        <v>51.9</v>
      </c>
      <c r="Z10" s="69">
        <f t="shared" si="13"/>
        <v>51.7</v>
      </c>
      <c r="AA10" s="70">
        <f t="shared" si="14"/>
        <v>0.38535645472060837</v>
      </c>
      <c r="AC10" s="24" t="s">
        <v>64</v>
      </c>
    </row>
    <row r="11" spans="2:29" ht="18" customHeight="1" x14ac:dyDescent="0.2">
      <c r="B11" s="2" t="s">
        <v>3</v>
      </c>
      <c r="C11" s="68">
        <f>MAX('DATA INPUT (START HERE)'!C28:C30)</f>
        <v>57.83</v>
      </c>
      <c r="D11" s="69">
        <f>MAX('DATA INPUT (START HERE)'!D28:D30)</f>
        <v>59.26</v>
      </c>
      <c r="E11" s="69">
        <f t="shared" si="0"/>
        <v>59.26</v>
      </c>
      <c r="F11" s="69">
        <f t="shared" si="1"/>
        <v>57.83</v>
      </c>
      <c r="G11" s="70">
        <f t="shared" si="2"/>
        <v>2.4130948363145457</v>
      </c>
      <c r="H11" s="71">
        <f>MAX('DATA INPUT (START HERE)'!E28:E30)</f>
        <v>49.31</v>
      </c>
      <c r="I11" s="72">
        <f>MAX('DATA INPUT (START HERE)'!F28:F30)</f>
        <v>52.5</v>
      </c>
      <c r="J11" s="69">
        <f t="shared" si="3"/>
        <v>52.5</v>
      </c>
      <c r="K11" s="69">
        <f t="shared" si="4"/>
        <v>49.31</v>
      </c>
      <c r="L11" s="70">
        <f t="shared" si="5"/>
        <v>6.0761904761904715</v>
      </c>
      <c r="M11" s="71">
        <f>MAX('DATA INPUT (START HERE)'!G28:G30)</f>
        <v>52.43</v>
      </c>
      <c r="N11" s="72">
        <f>MAX('DATA INPUT (START HERE)'!H28:H30)</f>
        <v>59.12</v>
      </c>
      <c r="O11" s="69">
        <f t="shared" si="6"/>
        <v>59.12</v>
      </c>
      <c r="P11" s="69">
        <f t="shared" si="7"/>
        <v>52.43</v>
      </c>
      <c r="Q11" s="70">
        <f t="shared" si="8"/>
        <v>11.315967523680646</v>
      </c>
      <c r="R11" s="71">
        <f>MAX('DATA INPUT (START HERE)'!I28:I30)</f>
        <v>59.53</v>
      </c>
      <c r="S11" s="72">
        <f>MAX('DATA INPUT (START HERE)'!J28:J30)</f>
        <v>59.21</v>
      </c>
      <c r="T11" s="69">
        <f t="shared" si="9"/>
        <v>59.53</v>
      </c>
      <c r="U11" s="69">
        <f t="shared" si="10"/>
        <v>59.21</v>
      </c>
      <c r="V11" s="70">
        <f t="shared" si="11"/>
        <v>0.53754409541407733</v>
      </c>
      <c r="W11" s="72">
        <f>MAX('DATA INPUT (START HERE)'!K28:K30)</f>
        <v>58.89</v>
      </c>
      <c r="X11" s="72">
        <f>MAX('DATA INPUT (START HERE)'!L28:L30)</f>
        <v>58.43</v>
      </c>
      <c r="Y11" s="69">
        <f t="shared" si="12"/>
        <v>58.89</v>
      </c>
      <c r="Z11" s="69">
        <f t="shared" si="13"/>
        <v>58.43</v>
      </c>
      <c r="AA11" s="70">
        <f t="shared" si="14"/>
        <v>0.78111733740872957</v>
      </c>
      <c r="AC11" s="24" t="s">
        <v>63</v>
      </c>
    </row>
    <row r="12" spans="2:29" ht="18" customHeight="1" x14ac:dyDescent="0.2">
      <c r="B12" s="3" t="s">
        <v>17</v>
      </c>
      <c r="C12" s="68">
        <f>MAX('DATA INPUT (START HERE)'!O7:O9)</f>
        <v>59.44</v>
      </c>
      <c r="D12" s="69">
        <f>MAX('DATA INPUT (START HERE)'!P7:P9)</f>
        <v>59.85</v>
      </c>
      <c r="E12" s="69">
        <f t="shared" si="0"/>
        <v>59.85</v>
      </c>
      <c r="F12" s="69">
        <f t="shared" si="1"/>
        <v>59.44</v>
      </c>
      <c r="G12" s="70">
        <f t="shared" si="2"/>
        <v>0.68504594820384912</v>
      </c>
      <c r="H12" s="71">
        <f>MAX('DATA INPUT (START HERE)'!Q7:Q9)</f>
        <v>54.11</v>
      </c>
      <c r="I12" s="72">
        <f>MAX('DATA INPUT (START HERE)'!R7:R9)</f>
        <v>56.04</v>
      </c>
      <c r="J12" s="69">
        <f t="shared" si="3"/>
        <v>56.04</v>
      </c>
      <c r="K12" s="69">
        <f t="shared" si="4"/>
        <v>54.11</v>
      </c>
      <c r="L12" s="70">
        <f t="shared" si="5"/>
        <v>3.4439685938615274</v>
      </c>
      <c r="M12" s="71">
        <f>MAX('DATA INPUT (START HERE)'!S7:S9)</f>
        <v>54.68</v>
      </c>
      <c r="N12" s="72">
        <f>MAX('DATA INPUT (START HERE)'!T7:T9)</f>
        <v>52.73</v>
      </c>
      <c r="O12" s="69">
        <f t="shared" si="6"/>
        <v>54.68</v>
      </c>
      <c r="P12" s="69">
        <f t="shared" si="7"/>
        <v>52.73</v>
      </c>
      <c r="Q12" s="70">
        <f t="shared" si="8"/>
        <v>3.5662033650329237</v>
      </c>
      <c r="R12" s="71">
        <f>MAX('DATA INPUT (START HERE)'!U7:U9)</f>
        <v>59.72</v>
      </c>
      <c r="S12" s="72">
        <f>MAX('DATA INPUT (START HERE)'!V7:V9)</f>
        <v>59.54</v>
      </c>
      <c r="T12" s="69">
        <f t="shared" si="9"/>
        <v>59.72</v>
      </c>
      <c r="U12" s="69">
        <f t="shared" si="10"/>
        <v>59.54</v>
      </c>
      <c r="V12" s="70">
        <f t="shared" si="11"/>
        <v>0.30140656396517035</v>
      </c>
      <c r="W12" s="72">
        <f>MAX('DATA INPUT (START HERE)'!W7:W9)</f>
        <v>57.35</v>
      </c>
      <c r="X12" s="72">
        <f>MAX('DATA INPUT (START HERE)'!X7:X9)</f>
        <v>54.31</v>
      </c>
      <c r="Y12" s="69">
        <f t="shared" si="12"/>
        <v>57.35</v>
      </c>
      <c r="Z12" s="69">
        <f t="shared" si="13"/>
        <v>54.31</v>
      </c>
      <c r="AA12" s="70">
        <f t="shared" si="14"/>
        <v>5.3007846556233638</v>
      </c>
      <c r="AC12" s="24" t="s">
        <v>52</v>
      </c>
    </row>
    <row r="13" spans="2:29" ht="18" customHeight="1" x14ac:dyDescent="0.2">
      <c r="B13" s="3" t="s">
        <v>5</v>
      </c>
      <c r="C13" s="68">
        <f>MAX('DATA INPUT (START HERE)'!O14:O16)</f>
        <v>56.01</v>
      </c>
      <c r="D13" s="69">
        <f>MAX('DATA INPUT (START HERE)'!P14:P16)</f>
        <v>58.78</v>
      </c>
      <c r="E13" s="69">
        <f t="shared" si="0"/>
        <v>58.78</v>
      </c>
      <c r="F13" s="69">
        <f t="shared" si="1"/>
        <v>56.01</v>
      </c>
      <c r="G13" s="70">
        <f>((E13-F13)/E13)*100</f>
        <v>4.7124872405580183</v>
      </c>
      <c r="H13" s="71">
        <f>MAX('DATA INPUT (START HERE)'!Q14:Q16)</f>
        <v>57.49</v>
      </c>
      <c r="I13" s="72">
        <f>MAX('DATA INPUT (START HERE)'!R14:R16)</f>
        <v>58.59</v>
      </c>
      <c r="J13" s="69">
        <f t="shared" si="3"/>
        <v>58.59</v>
      </c>
      <c r="K13" s="69">
        <f t="shared" si="4"/>
        <v>57.49</v>
      </c>
      <c r="L13" s="70">
        <f t="shared" si="5"/>
        <v>1.8774534903567186</v>
      </c>
      <c r="M13" s="71">
        <f>MAX('DATA INPUT (START HERE)'!S14:S16)</f>
        <v>59.65</v>
      </c>
      <c r="N13" s="72">
        <f>MAX('DATA INPUT (START HERE)'!T14:T16)</f>
        <v>58.63</v>
      </c>
      <c r="O13" s="69">
        <f t="shared" si="6"/>
        <v>59.65</v>
      </c>
      <c r="P13" s="69">
        <f t="shared" si="7"/>
        <v>58.63</v>
      </c>
      <c r="Q13" s="70">
        <f t="shared" si="8"/>
        <v>1.7099748533109742</v>
      </c>
      <c r="R13" s="71">
        <f>MAX('DATA INPUT (START HERE)'!U14:U16)</f>
        <v>51</v>
      </c>
      <c r="S13" s="72">
        <f>MAX('DATA INPUT (START HERE)'!V14:V16)</f>
        <v>50.2</v>
      </c>
      <c r="T13" s="69">
        <f t="shared" si="9"/>
        <v>51</v>
      </c>
      <c r="U13" s="69">
        <f t="shared" si="10"/>
        <v>50.2</v>
      </c>
      <c r="V13" s="70">
        <f t="shared" si="11"/>
        <v>1.5686274509803866</v>
      </c>
      <c r="W13" s="72">
        <f>MAX('DATA INPUT (START HERE)'!W14:W16)</f>
        <v>51.42</v>
      </c>
      <c r="X13" s="72">
        <f>MAX('DATA INPUT (START HERE)'!X14:X16)</f>
        <v>58.19</v>
      </c>
      <c r="Y13" s="69">
        <f t="shared" si="12"/>
        <v>58.19</v>
      </c>
      <c r="Z13" s="69">
        <f t="shared" si="13"/>
        <v>51.42</v>
      </c>
      <c r="AA13" s="70">
        <f t="shared" si="14"/>
        <v>11.634301426361912</v>
      </c>
      <c r="AC13" s="24" t="s">
        <v>53</v>
      </c>
    </row>
    <row r="14" spans="2:29" ht="18" customHeight="1" x14ac:dyDescent="0.2">
      <c r="B14" s="3" t="s">
        <v>18</v>
      </c>
      <c r="C14" s="126">
        <f>MAX('DATA INPUT (START HERE)'!O20:O22)</f>
        <v>49.12</v>
      </c>
      <c r="D14" s="127"/>
      <c r="E14" s="112">
        <f>MAX(C14:C15)</f>
        <v>55.19</v>
      </c>
      <c r="F14" s="112">
        <f>MIN(C14:C15)</f>
        <v>49.12</v>
      </c>
      <c r="G14" s="114">
        <f>((E14-F14)/E14)*100</f>
        <v>10.998369269795253</v>
      </c>
      <c r="H14" s="126">
        <f>MAX('DATA INPUT (START HERE)'!Q20:Q22)</f>
        <v>52.71</v>
      </c>
      <c r="I14" s="127"/>
      <c r="J14" s="112">
        <f>MAX(H14:H15)</f>
        <v>52.71</v>
      </c>
      <c r="K14" s="112">
        <f>MIN(H14:H15)</f>
        <v>51.68</v>
      </c>
      <c r="L14" s="114">
        <f>((J14-K14)/J14)*100</f>
        <v>1.9540884082716772</v>
      </c>
      <c r="M14" s="126">
        <f>MAX('DATA INPUT (START HERE)'!S20:S22)</f>
        <v>55.12</v>
      </c>
      <c r="N14" s="127"/>
      <c r="O14" s="112">
        <f>MAX(M14:M15)</f>
        <v>55.12</v>
      </c>
      <c r="P14" s="112">
        <f>MIN(M14:M15)</f>
        <v>50.22</v>
      </c>
      <c r="Q14" s="114">
        <f>((O14-P14)/O14)*100</f>
        <v>8.8896952104499256</v>
      </c>
      <c r="R14" s="126">
        <f>MAX('DATA INPUT (START HERE)'!U20:U22)</f>
        <v>49.78</v>
      </c>
      <c r="S14" s="127"/>
      <c r="T14" s="112">
        <f>MAX(R14:R15)</f>
        <v>58.31</v>
      </c>
      <c r="U14" s="112">
        <f>MIN(R14:R15)</f>
        <v>49.78</v>
      </c>
      <c r="V14" s="114">
        <f>((T14-U14)/T14)*100</f>
        <v>14.628708626307668</v>
      </c>
      <c r="W14" s="126">
        <f>MAX('DATA INPUT (START HERE)'!W20:W22)</f>
        <v>45.61</v>
      </c>
      <c r="X14" s="127"/>
      <c r="Y14" s="112">
        <f>MAX(W14:W15)</f>
        <v>56.19</v>
      </c>
      <c r="Z14" s="112">
        <f>MIN(W14:W15)</f>
        <v>45.61</v>
      </c>
      <c r="AA14" s="114">
        <f>((Y14-Z14)/Y14)*100</f>
        <v>18.828973126890904</v>
      </c>
      <c r="AC14" s="24" t="s">
        <v>54</v>
      </c>
    </row>
    <row r="15" spans="2:29" ht="18" customHeight="1" x14ac:dyDescent="0.2">
      <c r="B15" s="3" t="s">
        <v>19</v>
      </c>
      <c r="C15" s="126">
        <f>MAX('DATA INPUT (START HERE)'!O27:O29)</f>
        <v>55.19</v>
      </c>
      <c r="D15" s="127"/>
      <c r="E15" s="113"/>
      <c r="F15" s="113"/>
      <c r="G15" s="115"/>
      <c r="H15" s="126">
        <f>MAX('DATA INPUT (START HERE)'!Q27:Q29)</f>
        <v>51.68</v>
      </c>
      <c r="I15" s="127"/>
      <c r="J15" s="113"/>
      <c r="K15" s="113"/>
      <c r="L15" s="115"/>
      <c r="M15" s="126">
        <f>MAX('DATA INPUT (START HERE)'!S27:S29)</f>
        <v>50.22</v>
      </c>
      <c r="N15" s="127"/>
      <c r="O15" s="113"/>
      <c r="P15" s="113"/>
      <c r="Q15" s="115"/>
      <c r="R15" s="126">
        <f>MAX('DATA INPUT (START HERE)'!U27:U29)</f>
        <v>58.31</v>
      </c>
      <c r="S15" s="127"/>
      <c r="T15" s="129"/>
      <c r="U15" s="129"/>
      <c r="V15" s="128"/>
      <c r="W15" s="126">
        <f>MAX('DATA INPUT (START HERE)'!W27:W29)</f>
        <v>56.19</v>
      </c>
      <c r="X15" s="127"/>
      <c r="Y15" s="129"/>
      <c r="Z15" s="129"/>
      <c r="AA15" s="128"/>
      <c r="AC15" s="24" t="s">
        <v>55</v>
      </c>
    </row>
    <row r="16" spans="2:29" ht="18" customHeight="1" x14ac:dyDescent="0.2">
      <c r="B16" s="4" t="s">
        <v>20</v>
      </c>
      <c r="C16" s="68">
        <f>MAX('DATA INPUT (START HERE)'!AA7:AA9)</f>
        <v>57.04</v>
      </c>
      <c r="D16" s="69">
        <f>MAX('DATA INPUT (START HERE)'!AB7:AB9)</f>
        <v>52.63</v>
      </c>
      <c r="E16" s="69">
        <f t="shared" si="0"/>
        <v>57.04</v>
      </c>
      <c r="F16" s="69">
        <f t="shared" si="1"/>
        <v>52.63</v>
      </c>
      <c r="G16" s="70">
        <f t="shared" si="2"/>
        <v>7.7314165497896159</v>
      </c>
      <c r="H16" s="71">
        <f>MAX('DATA INPUT (START HERE)'!AC7:AC9)</f>
        <v>49.61</v>
      </c>
      <c r="I16" s="72">
        <f>MAX('DATA INPUT (START HERE)'!AD7:AD9)</f>
        <v>56.64</v>
      </c>
      <c r="J16" s="69">
        <f t="shared" si="3"/>
        <v>56.64</v>
      </c>
      <c r="K16" s="69">
        <f t="shared" si="4"/>
        <v>49.61</v>
      </c>
      <c r="L16" s="70">
        <f t="shared" si="5"/>
        <v>12.41172316384181</v>
      </c>
      <c r="M16" s="71">
        <f>MAX('DATA INPUT (START HERE)'!AE7:AE9)</f>
        <v>58.98</v>
      </c>
      <c r="N16" s="72">
        <f>MAX('DATA INPUT (START HERE)'!AF7:AF9)</f>
        <v>55.09</v>
      </c>
      <c r="O16" s="69">
        <f t="shared" si="6"/>
        <v>58.98</v>
      </c>
      <c r="P16" s="69">
        <f t="shared" si="7"/>
        <v>55.09</v>
      </c>
      <c r="Q16" s="70">
        <f t="shared" si="8"/>
        <v>6.5954560868090777</v>
      </c>
      <c r="R16" s="71">
        <f>MAX('DATA INPUT (START HERE)'!AG7:AG9)</f>
        <v>57.26</v>
      </c>
      <c r="S16" s="72">
        <f>MAX('DATA INPUT (START HERE)'!AH7:AH9)</f>
        <v>57.71</v>
      </c>
      <c r="T16" s="69">
        <f t="shared" si="9"/>
        <v>57.71</v>
      </c>
      <c r="U16" s="69">
        <f t="shared" si="10"/>
        <v>57.26</v>
      </c>
      <c r="V16" s="70">
        <f t="shared" si="11"/>
        <v>0.77976087333218302</v>
      </c>
      <c r="W16" s="72">
        <f>MAX('DATA INPUT (START HERE)'!AI7:AI9)</f>
        <v>53.22</v>
      </c>
      <c r="X16" s="72">
        <f>MAX('DATA INPUT (START HERE)'!AJ7:AJ9)</f>
        <v>56.56</v>
      </c>
      <c r="Y16" s="69">
        <f t="shared" si="12"/>
        <v>56.56</v>
      </c>
      <c r="Z16" s="69">
        <f t="shared" si="13"/>
        <v>53.22</v>
      </c>
      <c r="AA16" s="70">
        <f t="shared" si="14"/>
        <v>5.9052333804809116</v>
      </c>
      <c r="AC16" s="24" t="s">
        <v>56</v>
      </c>
    </row>
    <row r="17" spans="2:29" ht="18" customHeight="1" x14ac:dyDescent="0.2">
      <c r="B17" s="4" t="s">
        <v>21</v>
      </c>
      <c r="C17" s="68">
        <f>MAX('DATA INPUT (START HERE)'!AA14:AA16)</f>
        <v>55.78</v>
      </c>
      <c r="D17" s="69">
        <f>MAX('DATA INPUT (START HERE)'!AB14:AB16)</f>
        <v>58.54</v>
      </c>
      <c r="E17" s="69">
        <f t="shared" si="0"/>
        <v>58.54</v>
      </c>
      <c r="F17" s="69">
        <f t="shared" si="1"/>
        <v>55.78</v>
      </c>
      <c r="G17" s="70">
        <f t="shared" si="2"/>
        <v>4.714724974376491</v>
      </c>
      <c r="H17" s="71">
        <f>MAX('DATA INPUT (START HERE)'!AC14:AC16)</f>
        <v>58.96</v>
      </c>
      <c r="I17" s="72">
        <f>MAX('DATA INPUT (START HERE)'!AD14:AD16)</f>
        <v>53.65</v>
      </c>
      <c r="J17" s="69">
        <f t="shared" si="3"/>
        <v>58.96</v>
      </c>
      <c r="K17" s="69">
        <f t="shared" si="4"/>
        <v>53.65</v>
      </c>
      <c r="L17" s="70">
        <f t="shared" si="5"/>
        <v>9.0061058344640461</v>
      </c>
      <c r="M17" s="71">
        <f>MAX('DATA INPUT (START HERE)'!AE14:AE16)</f>
        <v>58.74</v>
      </c>
      <c r="N17" s="72">
        <f>MAX('DATA INPUT (START HERE)'!AF14:AF16)</f>
        <v>56.4</v>
      </c>
      <c r="O17" s="69">
        <f t="shared" si="6"/>
        <v>58.74</v>
      </c>
      <c r="P17" s="69">
        <f t="shared" si="7"/>
        <v>56.4</v>
      </c>
      <c r="Q17" s="70">
        <f t="shared" si="8"/>
        <v>3.9836567926455624</v>
      </c>
      <c r="R17" s="71">
        <f>MAX('DATA INPUT (START HERE)'!AG14:AG16)</f>
        <v>57.21</v>
      </c>
      <c r="S17" s="72">
        <f>MAX('DATA INPUT (START HERE)'!AH14:AH16)</f>
        <v>59.38</v>
      </c>
      <c r="T17" s="69">
        <f t="shared" si="9"/>
        <v>59.38</v>
      </c>
      <c r="U17" s="69">
        <f t="shared" si="10"/>
        <v>57.21</v>
      </c>
      <c r="V17" s="70">
        <f t="shared" si="11"/>
        <v>3.6544291007073113</v>
      </c>
      <c r="W17" s="72">
        <f>MAX('DATA INPUT (START HERE)'!AI14:AI16)</f>
        <v>58.23</v>
      </c>
      <c r="X17" s="72">
        <f>MAX('DATA INPUT (START HERE)'!AJ14:AJ16)</f>
        <v>53.43</v>
      </c>
      <c r="Y17" s="69">
        <f t="shared" si="12"/>
        <v>58.23</v>
      </c>
      <c r="Z17" s="69">
        <f t="shared" si="13"/>
        <v>53.43</v>
      </c>
      <c r="AA17" s="70">
        <f t="shared" si="14"/>
        <v>8.2431736218444058</v>
      </c>
      <c r="AC17" s="24" t="s">
        <v>57</v>
      </c>
    </row>
    <row r="18" spans="2:29" ht="18" customHeight="1" x14ac:dyDescent="0.2">
      <c r="B18" s="4" t="s">
        <v>22</v>
      </c>
      <c r="C18" s="68">
        <f>MAX('DATA INPUT (START HERE)'!AA21:AA23)</f>
        <v>57.02</v>
      </c>
      <c r="D18" s="69">
        <f>MAX('DATA INPUT (START HERE)'!AB21:AB23)</f>
        <v>54.05</v>
      </c>
      <c r="E18" s="69">
        <f t="shared" si="0"/>
        <v>57.02</v>
      </c>
      <c r="F18" s="69">
        <f t="shared" si="1"/>
        <v>54.05</v>
      </c>
      <c r="G18" s="70">
        <f t="shared" si="2"/>
        <v>5.2086987022097606</v>
      </c>
      <c r="H18" s="71">
        <f>MAX('DATA INPUT (START HERE)'!AC21:AC23)</f>
        <v>49.74</v>
      </c>
      <c r="I18" s="72">
        <f>MAX('DATA INPUT (START HERE)'!AD21:AD23)</f>
        <v>58.88</v>
      </c>
      <c r="J18" s="69">
        <f t="shared" si="3"/>
        <v>58.88</v>
      </c>
      <c r="K18" s="69">
        <f t="shared" si="4"/>
        <v>49.74</v>
      </c>
      <c r="L18" s="70">
        <f t="shared" si="5"/>
        <v>15.523097826086957</v>
      </c>
      <c r="M18" s="71">
        <f>MAX('DATA INPUT (START HERE)'!AE21:AE23)</f>
        <v>57.48</v>
      </c>
      <c r="N18" s="72">
        <f>MAX('DATA INPUT (START HERE)'!AF21:AF23)</f>
        <v>54.61</v>
      </c>
      <c r="O18" s="69">
        <f t="shared" si="6"/>
        <v>57.48</v>
      </c>
      <c r="P18" s="69">
        <f t="shared" si="7"/>
        <v>54.61</v>
      </c>
      <c r="Q18" s="70">
        <f t="shared" si="8"/>
        <v>4.9930410577592159</v>
      </c>
      <c r="R18" s="71">
        <f>MAX('DATA INPUT (START HERE)'!AG21:AG23)</f>
        <v>52.26</v>
      </c>
      <c r="S18" s="72">
        <f>MAX('DATA INPUT (START HERE)'!AH21:AH23)</f>
        <v>52.21</v>
      </c>
      <c r="T18" s="69">
        <f t="shared" si="9"/>
        <v>52.26</v>
      </c>
      <c r="U18" s="69">
        <f t="shared" si="10"/>
        <v>52.21</v>
      </c>
      <c r="V18" s="70">
        <f t="shared" si="11"/>
        <v>9.5675468809791733E-2</v>
      </c>
      <c r="W18" s="72">
        <f>MAX('DATA INPUT (START HERE)'!AI21:AI23)</f>
        <v>51.26</v>
      </c>
      <c r="X18" s="72">
        <f>MAX('DATA INPUT (START HERE)'!AJ21:AJ23)</f>
        <v>48.65</v>
      </c>
      <c r="Y18" s="69">
        <f t="shared" si="12"/>
        <v>51.26</v>
      </c>
      <c r="Z18" s="69">
        <f t="shared" si="13"/>
        <v>48.65</v>
      </c>
      <c r="AA18" s="70">
        <f t="shared" si="14"/>
        <v>5.0916894264533736</v>
      </c>
      <c r="AC18" s="24" t="s">
        <v>68</v>
      </c>
    </row>
    <row r="19" spans="2:29" ht="18" customHeight="1" x14ac:dyDescent="0.2">
      <c r="B19" s="4" t="s">
        <v>23</v>
      </c>
      <c r="C19" s="68">
        <f>MAX('DATA INPUT (START HERE)'!AA28:AA30)</f>
        <v>59.9</v>
      </c>
      <c r="D19" s="69">
        <f>MAX('DATA INPUT (START HERE)'!AB28:AB30)</f>
        <v>49.93</v>
      </c>
      <c r="E19" s="69">
        <f t="shared" si="0"/>
        <v>59.9</v>
      </c>
      <c r="F19" s="69">
        <f t="shared" si="1"/>
        <v>49.93</v>
      </c>
      <c r="G19" s="70">
        <f t="shared" si="2"/>
        <v>16.64440734557596</v>
      </c>
      <c r="H19" s="71">
        <f>MAX('DATA INPUT (START HERE)'!AC28:AC30)</f>
        <v>51.77</v>
      </c>
      <c r="I19" s="72">
        <f>MAX('DATA INPUT (START HERE)'!AD28:AD30)</f>
        <v>52.92</v>
      </c>
      <c r="J19" s="69">
        <f t="shared" si="3"/>
        <v>52.92</v>
      </c>
      <c r="K19" s="69">
        <f t="shared" si="4"/>
        <v>51.77</v>
      </c>
      <c r="L19" s="70">
        <f t="shared" si="5"/>
        <v>2.1730914588057417</v>
      </c>
      <c r="M19" s="71">
        <f>MAX('DATA INPUT (START HERE)'!AE28:AE30)</f>
        <v>57.17</v>
      </c>
      <c r="N19" s="72">
        <f>MAX('DATA INPUT (START HERE)'!AF28:AF30)</f>
        <v>55.05</v>
      </c>
      <c r="O19" s="69">
        <f t="shared" si="6"/>
        <v>57.17</v>
      </c>
      <c r="P19" s="69">
        <f t="shared" si="7"/>
        <v>55.05</v>
      </c>
      <c r="Q19" s="70">
        <f t="shared" si="8"/>
        <v>3.7082385866713392</v>
      </c>
      <c r="R19" s="71">
        <f>MAX('DATA INPUT (START HERE)'!AG28:AG30)</f>
        <v>56.38</v>
      </c>
      <c r="S19" s="72">
        <f>MAX('DATA INPUT (START HERE)'!AH28:AH30)</f>
        <v>50.66</v>
      </c>
      <c r="T19" s="69">
        <f t="shared" si="9"/>
        <v>56.38</v>
      </c>
      <c r="U19" s="69">
        <f t="shared" si="10"/>
        <v>50.66</v>
      </c>
      <c r="V19" s="70">
        <f t="shared" si="11"/>
        <v>10.14544164597376</v>
      </c>
      <c r="W19" s="72">
        <f>MAX('DATA INPUT (START HERE)'!AI28:AI30)</f>
        <v>57.67</v>
      </c>
      <c r="X19" s="72">
        <f>MAX('DATA INPUT (START HERE)'!AJ28:AJ30)</f>
        <v>54.81</v>
      </c>
      <c r="Y19" s="69">
        <f t="shared" si="12"/>
        <v>57.67</v>
      </c>
      <c r="Z19" s="69">
        <f t="shared" si="13"/>
        <v>54.81</v>
      </c>
      <c r="AA19" s="70">
        <f t="shared" si="14"/>
        <v>4.9592509103520017</v>
      </c>
      <c r="AC19" s="24" t="s">
        <v>58</v>
      </c>
    </row>
    <row r="20" spans="2:29" ht="18" customHeight="1" x14ac:dyDescent="0.2">
      <c r="B20" s="4" t="s">
        <v>24</v>
      </c>
      <c r="C20" s="68">
        <f>MAX('DATA INPUT (START HERE)'!AA35:AA37)</f>
        <v>56.6</v>
      </c>
      <c r="D20" s="69">
        <f>MAX('DATA INPUT (START HERE)'!AB35:AB37)</f>
        <v>55.61</v>
      </c>
      <c r="E20" s="69">
        <f t="shared" si="0"/>
        <v>56.6</v>
      </c>
      <c r="F20" s="69">
        <f t="shared" si="1"/>
        <v>55.61</v>
      </c>
      <c r="G20" s="70">
        <f t="shared" si="2"/>
        <v>1.7491166077738551</v>
      </c>
      <c r="H20" s="71">
        <f>MAX('DATA INPUT (START HERE)'!AC35:AC37)</f>
        <v>57.77</v>
      </c>
      <c r="I20" s="72">
        <f>MAX('DATA INPUT (START HERE)'!AD35:AD37)</f>
        <v>55.7</v>
      </c>
      <c r="J20" s="69">
        <f t="shared" si="3"/>
        <v>57.77</v>
      </c>
      <c r="K20" s="69">
        <f t="shared" si="4"/>
        <v>55.7</v>
      </c>
      <c r="L20" s="70">
        <f t="shared" si="5"/>
        <v>3.5831746581270556</v>
      </c>
      <c r="M20" s="71">
        <f>MAX('DATA INPUT (START HERE)'!AE35:AE37)</f>
        <v>58.78</v>
      </c>
      <c r="N20" s="72">
        <f>MAX('DATA INPUT (START HERE)'!AF35:AF37)</f>
        <v>58.38</v>
      </c>
      <c r="O20" s="69">
        <f t="shared" si="6"/>
        <v>58.78</v>
      </c>
      <c r="P20" s="69">
        <f t="shared" si="7"/>
        <v>58.38</v>
      </c>
      <c r="Q20" s="70">
        <f t="shared" si="8"/>
        <v>0.68050357264375394</v>
      </c>
      <c r="R20" s="71">
        <f>MAX('DATA INPUT (START HERE)'!AG35:AG37)</f>
        <v>55.39</v>
      </c>
      <c r="S20" s="72">
        <f>MAX('DATA INPUT (START HERE)'!AH35:AH37)</f>
        <v>56.75</v>
      </c>
      <c r="T20" s="69">
        <f t="shared" si="9"/>
        <v>56.75</v>
      </c>
      <c r="U20" s="69">
        <f t="shared" si="10"/>
        <v>55.39</v>
      </c>
      <c r="V20" s="70">
        <f t="shared" si="11"/>
        <v>2.3964757709251092</v>
      </c>
      <c r="W20" s="72">
        <f>MAX('DATA INPUT (START HERE)'!AI35:AI37)</f>
        <v>51.12</v>
      </c>
      <c r="X20" s="72">
        <f>MAX('DATA INPUT (START HERE)'!AJ35:AJ37)</f>
        <v>45.28</v>
      </c>
      <c r="Y20" s="69">
        <f t="shared" si="12"/>
        <v>51.12</v>
      </c>
      <c r="Z20" s="69">
        <f t="shared" si="13"/>
        <v>45.28</v>
      </c>
      <c r="AA20" s="70">
        <f t="shared" si="14"/>
        <v>11.424100156494516</v>
      </c>
      <c r="AC20" s="24" t="s">
        <v>59</v>
      </c>
    </row>
    <row r="21" spans="2:29" ht="18" customHeight="1" thickBot="1" x14ac:dyDescent="0.25">
      <c r="B21" s="5" t="s">
        <v>25</v>
      </c>
      <c r="C21" s="73">
        <f>MAX('DATA INPUT (START HERE)'!AA42:AA44)</f>
        <v>55.11</v>
      </c>
      <c r="D21" s="74">
        <f>MAX('DATA INPUT (START HERE)'!AB42:AB44)</f>
        <v>50.69</v>
      </c>
      <c r="E21" s="74">
        <f t="shared" si="0"/>
        <v>55.11</v>
      </c>
      <c r="F21" s="74">
        <f t="shared" si="1"/>
        <v>50.69</v>
      </c>
      <c r="G21" s="75">
        <f t="shared" si="2"/>
        <v>8.0203229903828728</v>
      </c>
      <c r="H21" s="76">
        <f>MAX('DATA INPUT (START HERE)'!AC42:AC44)</f>
        <v>59.42</v>
      </c>
      <c r="I21" s="77">
        <f>MAX('DATA INPUT (START HERE)'!AD42:AD44)</f>
        <v>55.27</v>
      </c>
      <c r="J21" s="74">
        <f t="shared" si="3"/>
        <v>59.42</v>
      </c>
      <c r="K21" s="74">
        <f t="shared" si="4"/>
        <v>55.27</v>
      </c>
      <c r="L21" s="75">
        <f t="shared" si="5"/>
        <v>6.9841804106361467</v>
      </c>
      <c r="M21" s="76">
        <f>MAX('DATA INPUT (START HERE)'!AE35:AE37)</f>
        <v>58.78</v>
      </c>
      <c r="N21" s="77">
        <f>MAX('DATA INPUT (START HERE)'!AF42:AF44)</f>
        <v>58.71</v>
      </c>
      <c r="O21" s="74">
        <f t="shared" si="6"/>
        <v>58.78</v>
      </c>
      <c r="P21" s="74">
        <f t="shared" si="7"/>
        <v>58.71</v>
      </c>
      <c r="Q21" s="75">
        <f t="shared" si="8"/>
        <v>0.11908812521265785</v>
      </c>
      <c r="R21" s="76">
        <f>MAX('DATA INPUT (START HERE)'!AG42:AG44)</f>
        <v>57.33</v>
      </c>
      <c r="S21" s="77">
        <f>MAX('DATA INPUT (START HERE)'!AH42:AH44)</f>
        <v>57.7</v>
      </c>
      <c r="T21" s="74">
        <f t="shared" si="9"/>
        <v>57.7</v>
      </c>
      <c r="U21" s="74">
        <f t="shared" si="10"/>
        <v>57.33</v>
      </c>
      <c r="V21" s="75">
        <f t="shared" si="11"/>
        <v>0.64124783362219162</v>
      </c>
      <c r="W21" s="77">
        <f>MAX('DATA INPUT (START HERE)'!AI42:AI44)</f>
        <v>59.06</v>
      </c>
      <c r="X21" s="77">
        <f>MAX('DATA INPUT (START HERE)'!AJ42:AJ44)</f>
        <v>56.52</v>
      </c>
      <c r="Y21" s="74">
        <f t="shared" si="12"/>
        <v>59.06</v>
      </c>
      <c r="Z21" s="74">
        <f t="shared" si="13"/>
        <v>56.52</v>
      </c>
      <c r="AA21" s="75">
        <f t="shared" si="14"/>
        <v>4.3007111412123242</v>
      </c>
      <c r="AC21" s="24" t="s">
        <v>60</v>
      </c>
    </row>
    <row r="22" spans="2:29" ht="18" customHeight="1" thickBot="1" x14ac:dyDescent="0.25">
      <c r="B22" s="3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2:29" s="34" customFormat="1" ht="18" customHeight="1" thickBot="1" x14ac:dyDescent="0.25">
      <c r="C23" s="123" t="s">
        <v>11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5"/>
      <c r="AC23" s="37"/>
    </row>
    <row r="24" spans="2:29" ht="18" customHeight="1" thickBot="1" x14ac:dyDescent="0.25">
      <c r="C24" s="116">
        <f>'DATA INPUT (START HERE)'!$C$5</f>
        <v>43800</v>
      </c>
      <c r="D24" s="117"/>
      <c r="E24" s="117"/>
      <c r="F24" s="117"/>
      <c r="G24" s="117"/>
      <c r="H24" s="116">
        <f>'DATA INPUT (START HERE)'!$E$5</f>
        <v>43801</v>
      </c>
      <c r="I24" s="117"/>
      <c r="J24" s="117"/>
      <c r="K24" s="117"/>
      <c r="L24" s="117"/>
      <c r="M24" s="116">
        <f>'DATA INPUT (START HERE)'!$G$5</f>
        <v>43805</v>
      </c>
      <c r="N24" s="117"/>
      <c r="O24" s="117"/>
      <c r="P24" s="117"/>
      <c r="Q24" s="117"/>
      <c r="R24" s="116">
        <f>'DATA INPUT (START HERE)'!$I$5</f>
        <v>43811</v>
      </c>
      <c r="S24" s="117"/>
      <c r="T24" s="117"/>
      <c r="U24" s="117"/>
      <c r="V24" s="117"/>
      <c r="W24" s="116">
        <f>'DATA INPUT (START HERE)'!$K$5</f>
        <v>43830</v>
      </c>
      <c r="X24" s="117"/>
      <c r="Y24" s="117"/>
      <c r="Z24" s="117"/>
      <c r="AA24" s="118"/>
    </row>
    <row r="25" spans="2:29" ht="18" customHeight="1" thickBot="1" x14ac:dyDescent="0.25">
      <c r="B25" s="35"/>
      <c r="C25" s="31" t="s">
        <v>8</v>
      </c>
      <c r="D25" s="26" t="s">
        <v>9</v>
      </c>
      <c r="E25" s="32" t="s">
        <v>6</v>
      </c>
      <c r="F25" s="32" t="s">
        <v>7</v>
      </c>
      <c r="G25" s="33" t="s">
        <v>12</v>
      </c>
      <c r="H25" s="31" t="s">
        <v>8</v>
      </c>
      <c r="I25" s="26" t="s">
        <v>9</v>
      </c>
      <c r="J25" s="26" t="s">
        <v>6</v>
      </c>
      <c r="K25" s="26" t="s">
        <v>7</v>
      </c>
      <c r="L25" s="33" t="s">
        <v>12</v>
      </c>
      <c r="M25" s="31" t="s">
        <v>8</v>
      </c>
      <c r="N25" s="26" t="s">
        <v>9</v>
      </c>
      <c r="O25" s="26" t="s">
        <v>6</v>
      </c>
      <c r="P25" s="26" t="s">
        <v>7</v>
      </c>
      <c r="Q25" s="33" t="s">
        <v>12</v>
      </c>
      <c r="R25" s="31" t="s">
        <v>8</v>
      </c>
      <c r="S25" s="26" t="s">
        <v>9</v>
      </c>
      <c r="T25" s="26" t="s">
        <v>6</v>
      </c>
      <c r="U25" s="26" t="s">
        <v>7</v>
      </c>
      <c r="V25" s="33" t="s">
        <v>12</v>
      </c>
      <c r="W25" s="31" t="s">
        <v>8</v>
      </c>
      <c r="X25" s="26" t="s">
        <v>9</v>
      </c>
      <c r="Y25" s="26" t="s">
        <v>6</v>
      </c>
      <c r="Z25" s="26" t="s">
        <v>7</v>
      </c>
      <c r="AA25" s="28" t="s">
        <v>12</v>
      </c>
      <c r="AC25" s="24" t="s">
        <v>51</v>
      </c>
    </row>
    <row r="26" spans="2:29" ht="18" customHeight="1" x14ac:dyDescent="0.2">
      <c r="B26" s="7" t="s">
        <v>65</v>
      </c>
      <c r="C26" s="78">
        <f>C8</f>
        <v>55.76</v>
      </c>
      <c r="D26" s="79">
        <f>C9</f>
        <v>58.57</v>
      </c>
      <c r="E26" s="79">
        <f t="shared" ref="E26:E36" si="15">MAX(C26:D26)</f>
        <v>58.57</v>
      </c>
      <c r="F26" s="79">
        <f t="shared" ref="F26:F36" si="16">MIN(C26:D26)</f>
        <v>55.76</v>
      </c>
      <c r="G26" s="80">
        <f t="shared" ref="G26:G36" si="17">((E26-F26)/E26)*100</f>
        <v>4.7976779921461539</v>
      </c>
      <c r="H26" s="78">
        <f>H8</f>
        <v>55.46</v>
      </c>
      <c r="I26" s="79">
        <f>H9</f>
        <v>49.02</v>
      </c>
      <c r="J26" s="79">
        <f t="shared" ref="J26:J36" si="18">MAX(H26:I26)</f>
        <v>55.46</v>
      </c>
      <c r="K26" s="79">
        <f t="shared" ref="K26:K36" si="19">MIN(H26:I26)</f>
        <v>49.02</v>
      </c>
      <c r="L26" s="80">
        <f t="shared" ref="L26:L36" si="20">((J26-K26)/J26)*100</f>
        <v>11.611972592859715</v>
      </c>
      <c r="M26" s="78">
        <f>M8</f>
        <v>47.2</v>
      </c>
      <c r="N26" s="79">
        <f>M9</f>
        <v>55.02</v>
      </c>
      <c r="O26" s="79">
        <f t="shared" ref="O26:O36" si="21">MAX(M26:N26)</f>
        <v>55.02</v>
      </c>
      <c r="P26" s="79">
        <f t="shared" ref="P26:P36" si="22">MIN(M26:N26)</f>
        <v>47.2</v>
      </c>
      <c r="Q26" s="80">
        <f t="shared" ref="Q26:Q36" si="23">((O26-P26)/O26)*100</f>
        <v>14.213013449654671</v>
      </c>
      <c r="R26" s="78">
        <f>R8</f>
        <v>59.11</v>
      </c>
      <c r="S26" s="79">
        <f>R9</f>
        <v>59.23</v>
      </c>
      <c r="T26" s="79">
        <f t="shared" ref="T26:T36" si="24">MAX(R26:S26)</f>
        <v>59.23</v>
      </c>
      <c r="U26" s="79">
        <f t="shared" ref="U26:U36" si="25">MIN(R26:S26)</f>
        <v>59.11</v>
      </c>
      <c r="V26" s="80">
        <f t="shared" ref="V26:V36" si="26">((T26-U26)/T26)*100</f>
        <v>0.20260003376666799</v>
      </c>
      <c r="W26" s="78">
        <f>W8</f>
        <v>55.88</v>
      </c>
      <c r="X26" s="79">
        <f>W9</f>
        <v>53.91</v>
      </c>
      <c r="Y26" s="79">
        <f t="shared" ref="Y26:Y36" si="27">MAX(W26:X26)</f>
        <v>55.88</v>
      </c>
      <c r="Z26" s="79">
        <f t="shared" ref="Z26:Z36" si="28">MIN(W26:X26)</f>
        <v>53.91</v>
      </c>
      <c r="AA26" s="80">
        <f t="shared" ref="AA26:AA36" si="29">((Y26-Z26)/Y26)*100</f>
        <v>3.5254115962777486</v>
      </c>
      <c r="AC26" s="24" t="s">
        <v>103</v>
      </c>
    </row>
    <row r="27" spans="2:29" ht="18" customHeight="1" x14ac:dyDescent="0.2">
      <c r="B27" s="2" t="s">
        <v>37</v>
      </c>
      <c r="C27" s="71">
        <f>D8</f>
        <v>57.81</v>
      </c>
      <c r="D27" s="69">
        <f>D9</f>
        <v>57.57</v>
      </c>
      <c r="E27" s="69">
        <f t="shared" si="15"/>
        <v>57.81</v>
      </c>
      <c r="F27" s="69">
        <f t="shared" si="16"/>
        <v>57.57</v>
      </c>
      <c r="G27" s="81">
        <f t="shared" si="17"/>
        <v>0.41515308770109322</v>
      </c>
      <c r="H27" s="71">
        <f>I8</f>
        <v>54.07</v>
      </c>
      <c r="I27" s="69">
        <f>I9</f>
        <v>57.24</v>
      </c>
      <c r="J27" s="69">
        <f t="shared" si="18"/>
        <v>57.24</v>
      </c>
      <c r="K27" s="69">
        <f t="shared" si="19"/>
        <v>54.07</v>
      </c>
      <c r="L27" s="81">
        <f t="shared" si="20"/>
        <v>5.5380852550663899</v>
      </c>
      <c r="M27" s="71">
        <f>N8</f>
        <v>58.49</v>
      </c>
      <c r="N27" s="69">
        <f>N9</f>
        <v>47.1</v>
      </c>
      <c r="O27" s="69">
        <f t="shared" si="21"/>
        <v>58.49</v>
      </c>
      <c r="P27" s="69">
        <f t="shared" si="22"/>
        <v>47.1</v>
      </c>
      <c r="Q27" s="81">
        <f t="shared" si="23"/>
        <v>19.473414258847665</v>
      </c>
      <c r="R27" s="71">
        <f>S8</f>
        <v>53.26</v>
      </c>
      <c r="S27" s="69">
        <f>S9</f>
        <v>46.25</v>
      </c>
      <c r="T27" s="69">
        <f t="shared" si="24"/>
        <v>53.26</v>
      </c>
      <c r="U27" s="69">
        <f t="shared" si="25"/>
        <v>46.25</v>
      </c>
      <c r="V27" s="81">
        <f t="shared" si="26"/>
        <v>13.161847540368003</v>
      </c>
      <c r="W27" s="71">
        <f>X8</f>
        <v>56.45</v>
      </c>
      <c r="X27" s="69">
        <f>X9</f>
        <v>56.69</v>
      </c>
      <c r="Y27" s="69">
        <f t="shared" si="27"/>
        <v>56.69</v>
      </c>
      <c r="Z27" s="69">
        <f t="shared" si="28"/>
        <v>56.45</v>
      </c>
      <c r="AA27" s="81">
        <f t="shared" si="29"/>
        <v>0.42335508908095765</v>
      </c>
      <c r="AC27" s="24" t="s">
        <v>104</v>
      </c>
    </row>
    <row r="28" spans="2:29" ht="18" customHeight="1" x14ac:dyDescent="0.2">
      <c r="B28" s="2" t="s">
        <v>96</v>
      </c>
      <c r="C28" s="71">
        <f>C10</f>
        <v>59</v>
      </c>
      <c r="D28" s="69">
        <f>C11</f>
        <v>57.83</v>
      </c>
      <c r="E28" s="69">
        <f t="shared" si="15"/>
        <v>59</v>
      </c>
      <c r="F28" s="69">
        <f t="shared" si="16"/>
        <v>57.83</v>
      </c>
      <c r="G28" s="81">
        <f t="shared" si="17"/>
        <v>1.9830508474576298</v>
      </c>
      <c r="H28" s="71">
        <f>H10</f>
        <v>54.44</v>
      </c>
      <c r="I28" s="69">
        <f>H11</f>
        <v>49.31</v>
      </c>
      <c r="J28" s="69">
        <f t="shared" si="18"/>
        <v>54.44</v>
      </c>
      <c r="K28" s="69">
        <f t="shared" si="19"/>
        <v>49.31</v>
      </c>
      <c r="L28" s="81">
        <f t="shared" si="20"/>
        <v>9.4232182218956577</v>
      </c>
      <c r="M28" s="71">
        <f>M10</f>
        <v>56.39</v>
      </c>
      <c r="N28" s="69">
        <f>M11</f>
        <v>52.43</v>
      </c>
      <c r="O28" s="69">
        <f t="shared" si="21"/>
        <v>56.39</v>
      </c>
      <c r="P28" s="69">
        <f t="shared" si="22"/>
        <v>52.43</v>
      </c>
      <c r="Q28" s="81">
        <f t="shared" si="23"/>
        <v>7.0225217237098789</v>
      </c>
      <c r="R28" s="71">
        <f>R10</f>
        <v>56.2</v>
      </c>
      <c r="S28" s="69">
        <f>R11</f>
        <v>59.53</v>
      </c>
      <c r="T28" s="69">
        <f t="shared" si="24"/>
        <v>59.53</v>
      </c>
      <c r="U28" s="69">
        <f t="shared" si="25"/>
        <v>56.2</v>
      </c>
      <c r="V28" s="81">
        <f t="shared" si="26"/>
        <v>5.593818242902735</v>
      </c>
      <c r="W28" s="71">
        <f>W10</f>
        <v>51.7</v>
      </c>
      <c r="X28" s="69">
        <f>W11</f>
        <v>58.89</v>
      </c>
      <c r="Y28" s="69">
        <f t="shared" si="27"/>
        <v>58.89</v>
      </c>
      <c r="Z28" s="69">
        <f t="shared" si="28"/>
        <v>51.7</v>
      </c>
      <c r="AA28" s="81">
        <f t="shared" si="29"/>
        <v>12.209203599932072</v>
      </c>
      <c r="AC28" s="24" t="s">
        <v>101</v>
      </c>
    </row>
    <row r="29" spans="2:29" ht="18" customHeight="1" x14ac:dyDescent="0.2">
      <c r="B29" s="2" t="s">
        <v>97</v>
      </c>
      <c r="C29" s="71">
        <f>D10</f>
        <v>54.81</v>
      </c>
      <c r="D29" s="69">
        <f>D11</f>
        <v>59.26</v>
      </c>
      <c r="E29" s="69">
        <f t="shared" si="15"/>
        <v>59.26</v>
      </c>
      <c r="F29" s="69">
        <f t="shared" si="16"/>
        <v>54.81</v>
      </c>
      <c r="G29" s="81">
        <f t="shared" si="17"/>
        <v>7.5092811339858176</v>
      </c>
      <c r="H29" s="71">
        <f>I10</f>
        <v>53.8</v>
      </c>
      <c r="I29" s="69">
        <f>I11</f>
        <v>52.5</v>
      </c>
      <c r="J29" s="69">
        <f t="shared" si="18"/>
        <v>53.8</v>
      </c>
      <c r="K29" s="69">
        <f t="shared" si="19"/>
        <v>52.5</v>
      </c>
      <c r="L29" s="81">
        <f t="shared" si="20"/>
        <v>2.4163568773234152</v>
      </c>
      <c r="M29" s="71">
        <f>N10</f>
        <v>46.61</v>
      </c>
      <c r="N29" s="69">
        <f>N11</f>
        <v>59.12</v>
      </c>
      <c r="O29" s="69">
        <f t="shared" si="21"/>
        <v>59.12</v>
      </c>
      <c r="P29" s="69">
        <f t="shared" si="22"/>
        <v>46.61</v>
      </c>
      <c r="Q29" s="81">
        <f t="shared" si="23"/>
        <v>21.160351826792962</v>
      </c>
      <c r="R29" s="71">
        <f>S10</f>
        <v>58.08</v>
      </c>
      <c r="S29" s="69">
        <f>S11</f>
        <v>59.21</v>
      </c>
      <c r="T29" s="69">
        <f t="shared" si="24"/>
        <v>59.21</v>
      </c>
      <c r="U29" s="69">
        <f t="shared" si="25"/>
        <v>58.08</v>
      </c>
      <c r="V29" s="81">
        <f t="shared" si="26"/>
        <v>1.908461408545858</v>
      </c>
      <c r="W29" s="71">
        <f>X10</f>
        <v>51.9</v>
      </c>
      <c r="X29" s="69">
        <f>X11</f>
        <v>58.43</v>
      </c>
      <c r="Y29" s="69">
        <f t="shared" si="27"/>
        <v>58.43</v>
      </c>
      <c r="Z29" s="69">
        <f t="shared" si="28"/>
        <v>51.9</v>
      </c>
      <c r="AA29" s="81">
        <f t="shared" si="29"/>
        <v>11.175765873695022</v>
      </c>
      <c r="AC29" s="24" t="s">
        <v>102</v>
      </c>
    </row>
    <row r="30" spans="2:29" ht="18" customHeight="1" x14ac:dyDescent="0.2">
      <c r="B30" s="3" t="s">
        <v>98</v>
      </c>
      <c r="C30" s="71">
        <f>C14</f>
        <v>49.12</v>
      </c>
      <c r="D30" s="69">
        <f>C15</f>
        <v>55.19</v>
      </c>
      <c r="E30" s="69">
        <f>MAX(C30:D30)</f>
        <v>55.19</v>
      </c>
      <c r="F30" s="69">
        <f t="shared" si="16"/>
        <v>49.12</v>
      </c>
      <c r="G30" s="81">
        <f>((E30-F30)/E30)*100</f>
        <v>10.998369269795253</v>
      </c>
      <c r="H30" s="71">
        <f>H14</f>
        <v>52.71</v>
      </c>
      <c r="I30" s="69">
        <f>H15</f>
        <v>51.68</v>
      </c>
      <c r="J30" s="69">
        <f>MAX(H30:I30)</f>
        <v>52.71</v>
      </c>
      <c r="K30" s="69">
        <f>MIN(H30:I30)</f>
        <v>51.68</v>
      </c>
      <c r="L30" s="81">
        <f>((J30-K30)/J30)*100</f>
        <v>1.9540884082716772</v>
      </c>
      <c r="M30" s="71">
        <f>M14</f>
        <v>55.12</v>
      </c>
      <c r="N30" s="69">
        <f>M15</f>
        <v>50.22</v>
      </c>
      <c r="O30" s="69">
        <f t="shared" si="21"/>
        <v>55.12</v>
      </c>
      <c r="P30" s="69">
        <f t="shared" si="22"/>
        <v>50.22</v>
      </c>
      <c r="Q30" s="81">
        <f t="shared" si="23"/>
        <v>8.8896952104499256</v>
      </c>
      <c r="R30" s="71">
        <f>R14</f>
        <v>49.78</v>
      </c>
      <c r="S30" s="69">
        <f>R15</f>
        <v>58.31</v>
      </c>
      <c r="T30" s="69">
        <f t="shared" si="24"/>
        <v>58.31</v>
      </c>
      <c r="U30" s="69">
        <f t="shared" si="25"/>
        <v>49.78</v>
      </c>
      <c r="V30" s="81">
        <f t="shared" si="26"/>
        <v>14.628708626307668</v>
      </c>
      <c r="W30" s="71">
        <f>W14</f>
        <v>45.61</v>
      </c>
      <c r="X30" s="69">
        <f>W15</f>
        <v>56.19</v>
      </c>
      <c r="Y30" s="69">
        <f t="shared" si="27"/>
        <v>56.19</v>
      </c>
      <c r="Z30" s="69">
        <f t="shared" si="28"/>
        <v>45.61</v>
      </c>
      <c r="AA30" s="81">
        <f t="shared" si="29"/>
        <v>18.828973126890904</v>
      </c>
      <c r="AC30" s="24" t="s">
        <v>66</v>
      </c>
    </row>
    <row r="31" spans="2:29" ht="18" customHeight="1" x14ac:dyDescent="0.2">
      <c r="B31" s="4" t="s">
        <v>27</v>
      </c>
      <c r="C31" s="71">
        <f>C16</f>
        <v>57.04</v>
      </c>
      <c r="D31" s="69">
        <f>C17</f>
        <v>55.78</v>
      </c>
      <c r="E31" s="69">
        <f t="shared" si="15"/>
        <v>57.04</v>
      </c>
      <c r="F31" s="69">
        <f t="shared" si="16"/>
        <v>55.78</v>
      </c>
      <c r="G31" s="81">
        <f t="shared" si="17"/>
        <v>2.2089761570827453</v>
      </c>
      <c r="H31" s="71">
        <f>H16</f>
        <v>49.61</v>
      </c>
      <c r="I31" s="69">
        <f>H17</f>
        <v>58.96</v>
      </c>
      <c r="J31" s="69">
        <f t="shared" si="18"/>
        <v>58.96</v>
      </c>
      <c r="K31" s="69">
        <f t="shared" si="19"/>
        <v>49.61</v>
      </c>
      <c r="L31" s="81">
        <f t="shared" si="20"/>
        <v>15.858208955223882</v>
      </c>
      <c r="M31" s="71">
        <f>M16</f>
        <v>58.98</v>
      </c>
      <c r="N31" s="69">
        <f>M17</f>
        <v>58.74</v>
      </c>
      <c r="O31" s="69">
        <f t="shared" si="21"/>
        <v>58.98</v>
      </c>
      <c r="P31" s="69">
        <f t="shared" si="22"/>
        <v>58.74</v>
      </c>
      <c r="Q31" s="81">
        <f t="shared" si="23"/>
        <v>0.40691759918615611</v>
      </c>
      <c r="R31" s="71">
        <f>R16</f>
        <v>57.26</v>
      </c>
      <c r="S31" s="69">
        <f>R17</f>
        <v>57.21</v>
      </c>
      <c r="T31" s="69">
        <f t="shared" si="24"/>
        <v>57.26</v>
      </c>
      <c r="U31" s="69">
        <f t="shared" si="25"/>
        <v>57.21</v>
      </c>
      <c r="V31" s="81">
        <f t="shared" si="26"/>
        <v>8.7320991966463771E-2</v>
      </c>
      <c r="W31" s="71">
        <f>W16</f>
        <v>53.22</v>
      </c>
      <c r="X31" s="69">
        <f>W17</f>
        <v>58.23</v>
      </c>
      <c r="Y31" s="69">
        <f t="shared" si="27"/>
        <v>58.23</v>
      </c>
      <c r="Z31" s="69">
        <f t="shared" si="28"/>
        <v>53.22</v>
      </c>
      <c r="AA31" s="81">
        <f t="shared" si="29"/>
        <v>8.6038124678001004</v>
      </c>
      <c r="AC31" s="24" t="s">
        <v>72</v>
      </c>
    </row>
    <row r="32" spans="2:29" ht="18" customHeight="1" x14ac:dyDescent="0.2">
      <c r="B32" s="4" t="s">
        <v>26</v>
      </c>
      <c r="C32" s="71">
        <f>D16</f>
        <v>52.63</v>
      </c>
      <c r="D32" s="69">
        <f>D17</f>
        <v>58.54</v>
      </c>
      <c r="E32" s="69">
        <f t="shared" si="15"/>
        <v>58.54</v>
      </c>
      <c r="F32" s="69">
        <f t="shared" si="16"/>
        <v>52.63</v>
      </c>
      <c r="G32" s="81">
        <f t="shared" si="17"/>
        <v>10.095661086436619</v>
      </c>
      <c r="H32" s="71">
        <f>I16</f>
        <v>56.64</v>
      </c>
      <c r="I32" s="69">
        <f>I17</f>
        <v>53.65</v>
      </c>
      <c r="J32" s="69">
        <f t="shared" si="18"/>
        <v>56.64</v>
      </c>
      <c r="K32" s="69">
        <f t="shared" si="19"/>
        <v>53.65</v>
      </c>
      <c r="L32" s="81">
        <f t="shared" si="20"/>
        <v>5.2789548022598911</v>
      </c>
      <c r="M32" s="71">
        <f>N16</f>
        <v>55.09</v>
      </c>
      <c r="N32" s="69">
        <f>N17</f>
        <v>56.4</v>
      </c>
      <c r="O32" s="69">
        <f t="shared" si="21"/>
        <v>56.4</v>
      </c>
      <c r="P32" s="69">
        <f t="shared" si="22"/>
        <v>55.09</v>
      </c>
      <c r="Q32" s="81">
        <f t="shared" si="23"/>
        <v>2.3226950354609843</v>
      </c>
      <c r="R32" s="71">
        <f>S16</f>
        <v>57.71</v>
      </c>
      <c r="S32" s="69">
        <f>S17</f>
        <v>59.38</v>
      </c>
      <c r="T32" s="69">
        <f t="shared" si="24"/>
        <v>59.38</v>
      </c>
      <c r="U32" s="69">
        <f t="shared" si="25"/>
        <v>57.71</v>
      </c>
      <c r="V32" s="81">
        <f t="shared" si="26"/>
        <v>2.8123947457056273</v>
      </c>
      <c r="W32" s="71">
        <f>X16</f>
        <v>56.56</v>
      </c>
      <c r="X32" s="69">
        <f>X17</f>
        <v>53.43</v>
      </c>
      <c r="Y32" s="69">
        <f t="shared" si="27"/>
        <v>56.56</v>
      </c>
      <c r="Z32" s="69">
        <f t="shared" si="28"/>
        <v>53.43</v>
      </c>
      <c r="AA32" s="81">
        <f t="shared" si="29"/>
        <v>5.5339462517680387</v>
      </c>
      <c r="AC32" s="24" t="s">
        <v>75</v>
      </c>
    </row>
    <row r="33" spans="2:29" ht="18" customHeight="1" x14ac:dyDescent="0.2">
      <c r="B33" s="4" t="s">
        <v>29</v>
      </c>
      <c r="C33" s="71">
        <f>C18</f>
        <v>57.02</v>
      </c>
      <c r="D33" s="69">
        <f>C19</f>
        <v>59.9</v>
      </c>
      <c r="E33" s="69">
        <f t="shared" si="15"/>
        <v>59.9</v>
      </c>
      <c r="F33" s="69">
        <f t="shared" si="16"/>
        <v>57.02</v>
      </c>
      <c r="G33" s="81">
        <f t="shared" si="17"/>
        <v>4.8080133555926468</v>
      </c>
      <c r="H33" s="71">
        <f>H18</f>
        <v>49.74</v>
      </c>
      <c r="I33" s="69">
        <f>H19</f>
        <v>51.77</v>
      </c>
      <c r="J33" s="69">
        <f t="shared" si="18"/>
        <v>51.77</v>
      </c>
      <c r="K33" s="69">
        <f t="shared" si="19"/>
        <v>49.74</v>
      </c>
      <c r="L33" s="81">
        <f t="shared" si="20"/>
        <v>3.921189878307902</v>
      </c>
      <c r="M33" s="71">
        <f>M18</f>
        <v>57.48</v>
      </c>
      <c r="N33" s="69">
        <f>M19</f>
        <v>57.17</v>
      </c>
      <c r="O33" s="69">
        <f t="shared" si="21"/>
        <v>57.48</v>
      </c>
      <c r="P33" s="69">
        <f t="shared" si="22"/>
        <v>57.17</v>
      </c>
      <c r="Q33" s="81">
        <f t="shared" si="23"/>
        <v>0.53931802366039527</v>
      </c>
      <c r="R33" s="71">
        <f>R18</f>
        <v>52.26</v>
      </c>
      <c r="S33" s="69">
        <f>R19</f>
        <v>56.38</v>
      </c>
      <c r="T33" s="69">
        <f t="shared" si="24"/>
        <v>56.38</v>
      </c>
      <c r="U33" s="69">
        <f t="shared" si="25"/>
        <v>52.26</v>
      </c>
      <c r="V33" s="81">
        <f t="shared" si="26"/>
        <v>7.3075558708762047</v>
      </c>
      <c r="W33" s="71">
        <f>W18</f>
        <v>51.26</v>
      </c>
      <c r="X33" s="69">
        <f>W19</f>
        <v>57.67</v>
      </c>
      <c r="Y33" s="69">
        <f t="shared" si="27"/>
        <v>57.67</v>
      </c>
      <c r="Z33" s="69">
        <f t="shared" si="28"/>
        <v>51.26</v>
      </c>
      <c r="AA33" s="81">
        <f t="shared" si="29"/>
        <v>11.114964452921802</v>
      </c>
      <c r="AC33" s="24" t="s">
        <v>73</v>
      </c>
    </row>
    <row r="34" spans="2:29" ht="18" customHeight="1" x14ac:dyDescent="0.2">
      <c r="B34" s="4" t="s">
        <v>28</v>
      </c>
      <c r="C34" s="71">
        <f>D18</f>
        <v>54.05</v>
      </c>
      <c r="D34" s="69">
        <f>D19</f>
        <v>49.93</v>
      </c>
      <c r="E34" s="69">
        <f t="shared" si="15"/>
        <v>54.05</v>
      </c>
      <c r="F34" s="69">
        <f t="shared" si="16"/>
        <v>49.93</v>
      </c>
      <c r="G34" s="81">
        <f t="shared" si="17"/>
        <v>7.6225716928769618</v>
      </c>
      <c r="H34" s="71">
        <f>I18</f>
        <v>58.88</v>
      </c>
      <c r="I34" s="69">
        <f>I19</f>
        <v>52.92</v>
      </c>
      <c r="J34" s="69">
        <f t="shared" si="18"/>
        <v>58.88</v>
      </c>
      <c r="K34" s="69">
        <f t="shared" si="19"/>
        <v>52.92</v>
      </c>
      <c r="L34" s="81">
        <f t="shared" si="20"/>
        <v>10.122282608695652</v>
      </c>
      <c r="M34" s="71">
        <f>N18</f>
        <v>54.61</v>
      </c>
      <c r="N34" s="69">
        <f>N19</f>
        <v>55.05</v>
      </c>
      <c r="O34" s="69">
        <f t="shared" si="21"/>
        <v>55.05</v>
      </c>
      <c r="P34" s="69">
        <f t="shared" si="22"/>
        <v>54.61</v>
      </c>
      <c r="Q34" s="81">
        <f t="shared" si="23"/>
        <v>0.79927338782924195</v>
      </c>
      <c r="R34" s="71">
        <f>S18</f>
        <v>52.21</v>
      </c>
      <c r="S34" s="69">
        <f>S19</f>
        <v>50.66</v>
      </c>
      <c r="T34" s="69">
        <f t="shared" si="24"/>
        <v>52.21</v>
      </c>
      <c r="U34" s="69">
        <f t="shared" si="25"/>
        <v>50.66</v>
      </c>
      <c r="V34" s="81">
        <f t="shared" si="26"/>
        <v>2.9687799272170161</v>
      </c>
      <c r="W34" s="71">
        <f>X18</f>
        <v>48.65</v>
      </c>
      <c r="X34" s="69">
        <f>X19</f>
        <v>54.81</v>
      </c>
      <c r="Y34" s="69">
        <f t="shared" si="27"/>
        <v>54.81</v>
      </c>
      <c r="Z34" s="69">
        <f t="shared" si="28"/>
        <v>48.65</v>
      </c>
      <c r="AA34" s="81">
        <f t="shared" si="29"/>
        <v>11.238825031928487</v>
      </c>
      <c r="AC34" s="24" t="s">
        <v>76</v>
      </c>
    </row>
    <row r="35" spans="2:29" ht="18" customHeight="1" x14ac:dyDescent="0.2">
      <c r="B35" s="4" t="s">
        <v>31</v>
      </c>
      <c r="C35" s="71">
        <f>C20</f>
        <v>56.6</v>
      </c>
      <c r="D35" s="69">
        <f>C21</f>
        <v>55.11</v>
      </c>
      <c r="E35" s="69">
        <f t="shared" si="15"/>
        <v>56.6</v>
      </c>
      <c r="F35" s="69">
        <f t="shared" si="16"/>
        <v>55.11</v>
      </c>
      <c r="G35" s="81">
        <f t="shared" si="17"/>
        <v>2.6325088339222651</v>
      </c>
      <c r="H35" s="71">
        <f>H20</f>
        <v>57.77</v>
      </c>
      <c r="I35" s="69">
        <f>H21</f>
        <v>59.42</v>
      </c>
      <c r="J35" s="69">
        <f t="shared" si="18"/>
        <v>59.42</v>
      </c>
      <c r="K35" s="69">
        <f t="shared" si="19"/>
        <v>57.77</v>
      </c>
      <c r="L35" s="81">
        <f t="shared" si="20"/>
        <v>2.7768428138673822</v>
      </c>
      <c r="M35" s="71">
        <f>M20</f>
        <v>58.78</v>
      </c>
      <c r="N35" s="69">
        <f>M21</f>
        <v>58.78</v>
      </c>
      <c r="O35" s="69">
        <f t="shared" si="21"/>
        <v>58.78</v>
      </c>
      <c r="P35" s="69">
        <f t="shared" si="22"/>
        <v>58.78</v>
      </c>
      <c r="Q35" s="81">
        <f t="shared" si="23"/>
        <v>0</v>
      </c>
      <c r="R35" s="71">
        <f>R20</f>
        <v>55.39</v>
      </c>
      <c r="S35" s="69">
        <f>R21</f>
        <v>57.33</v>
      </c>
      <c r="T35" s="69">
        <f t="shared" si="24"/>
        <v>57.33</v>
      </c>
      <c r="U35" s="69">
        <f t="shared" si="25"/>
        <v>55.39</v>
      </c>
      <c r="V35" s="81">
        <f t="shared" si="26"/>
        <v>3.3839176696319515</v>
      </c>
      <c r="W35" s="71">
        <f>W20</f>
        <v>51.12</v>
      </c>
      <c r="X35" s="69">
        <f>W21</f>
        <v>59.06</v>
      </c>
      <c r="Y35" s="69">
        <f t="shared" si="27"/>
        <v>59.06</v>
      </c>
      <c r="Z35" s="69">
        <f t="shared" si="28"/>
        <v>51.12</v>
      </c>
      <c r="AA35" s="81">
        <f t="shared" si="29"/>
        <v>13.443955299695231</v>
      </c>
      <c r="AC35" s="24" t="s">
        <v>74</v>
      </c>
    </row>
    <row r="36" spans="2:29" ht="18" customHeight="1" thickBot="1" x14ac:dyDescent="0.25">
      <c r="B36" s="5" t="s">
        <v>30</v>
      </c>
      <c r="C36" s="76">
        <f>D20</f>
        <v>55.61</v>
      </c>
      <c r="D36" s="74">
        <f>D21</f>
        <v>50.69</v>
      </c>
      <c r="E36" s="74">
        <f t="shared" si="15"/>
        <v>55.61</v>
      </c>
      <c r="F36" s="74">
        <f t="shared" si="16"/>
        <v>50.69</v>
      </c>
      <c r="G36" s="82">
        <f t="shared" si="17"/>
        <v>8.847329616975367</v>
      </c>
      <c r="H36" s="76">
        <f>I20</f>
        <v>55.7</v>
      </c>
      <c r="I36" s="74">
        <f>I21</f>
        <v>55.27</v>
      </c>
      <c r="J36" s="74">
        <f t="shared" si="18"/>
        <v>55.7</v>
      </c>
      <c r="K36" s="74">
        <f t="shared" si="19"/>
        <v>55.27</v>
      </c>
      <c r="L36" s="82">
        <f t="shared" si="20"/>
        <v>0.77199281867145375</v>
      </c>
      <c r="M36" s="76">
        <f>N20</f>
        <v>58.38</v>
      </c>
      <c r="N36" s="74">
        <f>N21</f>
        <v>58.71</v>
      </c>
      <c r="O36" s="74">
        <f t="shared" si="21"/>
        <v>58.71</v>
      </c>
      <c r="P36" s="74">
        <f t="shared" si="22"/>
        <v>58.38</v>
      </c>
      <c r="Q36" s="82">
        <f t="shared" si="23"/>
        <v>0.56208482370975699</v>
      </c>
      <c r="R36" s="76">
        <f>S20</f>
        <v>56.75</v>
      </c>
      <c r="S36" s="74">
        <f>S21</f>
        <v>57.7</v>
      </c>
      <c r="T36" s="74">
        <f t="shared" si="24"/>
        <v>57.7</v>
      </c>
      <c r="U36" s="74">
        <f t="shared" si="25"/>
        <v>56.75</v>
      </c>
      <c r="V36" s="82">
        <f t="shared" si="26"/>
        <v>1.6464471403812873</v>
      </c>
      <c r="W36" s="76">
        <f>X20</f>
        <v>45.28</v>
      </c>
      <c r="X36" s="74">
        <f>X21</f>
        <v>56.52</v>
      </c>
      <c r="Y36" s="74">
        <f t="shared" si="27"/>
        <v>56.52</v>
      </c>
      <c r="Z36" s="74">
        <f t="shared" si="28"/>
        <v>45.28</v>
      </c>
      <c r="AA36" s="82">
        <f t="shared" si="29"/>
        <v>19.88676574663836</v>
      </c>
      <c r="AC36" s="24" t="s">
        <v>77</v>
      </c>
    </row>
    <row r="37" spans="2:29" x14ac:dyDescent="0.2">
      <c r="AC37" s="24" t="s">
        <v>77</v>
      </c>
    </row>
  </sheetData>
  <mergeCells count="38">
    <mergeCell ref="AA14:AA15"/>
    <mergeCell ref="W14:X14"/>
    <mergeCell ref="W15:X15"/>
    <mergeCell ref="G14:G15"/>
    <mergeCell ref="Q14:Q15"/>
    <mergeCell ref="V14:V15"/>
    <mergeCell ref="O14:O15"/>
    <mergeCell ref="P14:P15"/>
    <mergeCell ref="T14:T15"/>
    <mergeCell ref="U14:U15"/>
    <mergeCell ref="Y14:Y15"/>
    <mergeCell ref="Z14:Z15"/>
    <mergeCell ref="I2:L2"/>
    <mergeCell ref="C5:AA5"/>
    <mergeCell ref="C23:AA23"/>
    <mergeCell ref="W6:AA6"/>
    <mergeCell ref="C6:G6"/>
    <mergeCell ref="H6:L6"/>
    <mergeCell ref="M6:Q6"/>
    <mergeCell ref="R6:V6"/>
    <mergeCell ref="C14:D14"/>
    <mergeCell ref="C15:D15"/>
    <mergeCell ref="H14:I14"/>
    <mergeCell ref="H15:I15"/>
    <mergeCell ref="M14:N14"/>
    <mergeCell ref="M15:N15"/>
    <mergeCell ref="R14:S14"/>
    <mergeCell ref="R15:S15"/>
    <mergeCell ref="C24:G24"/>
    <mergeCell ref="H24:L24"/>
    <mergeCell ref="M24:Q24"/>
    <mergeCell ref="R24:V24"/>
    <mergeCell ref="W24:AA24"/>
    <mergeCell ref="E14:E15"/>
    <mergeCell ref="F14:F15"/>
    <mergeCell ref="J14:J15"/>
    <mergeCell ref="K14:K15"/>
    <mergeCell ref="L14:L15"/>
  </mergeCells>
  <pageMargins left="0.7" right="0.7" top="0.75" bottom="0.75" header="0.3" footer="0.3"/>
  <pageSetup paperSize="9" orientation="portrait" r:id="rId1"/>
  <ignoredErrors>
    <ignoredError sqref="C27:X27 C31:X36 F30 E29:X29 E28:X28 C28:D28 M30:X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00"/>
    <pageSetUpPr fitToPage="1"/>
  </sheetPr>
  <dimension ref="A1:Z52"/>
  <sheetViews>
    <sheetView zoomScale="70" zoomScaleNormal="70" workbookViewId="0">
      <selection activeCell="A67" sqref="A67"/>
    </sheetView>
  </sheetViews>
  <sheetFormatPr baseColWidth="10" defaultColWidth="8.83203125" defaultRowHeight="14" x14ac:dyDescent="0.15"/>
  <cols>
    <col min="1" max="4" width="8.83203125" style="43"/>
    <col min="5" max="5" width="11.1640625" style="43" bestFit="1" customWidth="1"/>
    <col min="6" max="7" width="8.83203125" style="43"/>
    <col min="8" max="8" width="11.1640625" style="43" customWidth="1"/>
    <col min="9" max="13" width="8.83203125" style="43"/>
    <col min="14" max="14" width="11.1640625" style="43" bestFit="1" customWidth="1"/>
    <col min="15" max="16" width="8.83203125" style="43"/>
    <col min="17" max="17" width="11.1640625" style="43" customWidth="1"/>
    <col min="18" max="22" width="8.83203125" style="43"/>
    <col min="23" max="23" width="9.83203125" style="43" bestFit="1" customWidth="1"/>
    <col min="24" max="25" width="8.83203125" style="43"/>
    <col min="26" max="26" width="11" style="43" customWidth="1"/>
    <col min="27" max="16384" width="8.83203125" style="43"/>
  </cols>
  <sheetData>
    <row r="1" spans="1:26" s="39" customFormat="1" ht="59" customHeight="1" x14ac:dyDescent="0.2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0"/>
      <c r="O1" s="131" t="s">
        <v>81</v>
      </c>
      <c r="P1" s="131"/>
      <c r="Q1" s="131"/>
      <c r="R1" s="132" t="str">
        <f>'DATA INPUT (START HERE)'!$I$1</f>
        <v>Geralt of Rivia</v>
      </c>
      <c r="S1" s="132"/>
      <c r="T1" s="132"/>
      <c r="U1" s="132"/>
      <c r="V1" s="132"/>
      <c r="W1" s="132"/>
      <c r="X1" s="132"/>
      <c r="Y1" s="132"/>
      <c r="Z1" s="132"/>
    </row>
    <row r="3" spans="1:26" ht="18" x14ac:dyDescent="0.2">
      <c r="E3" s="44">
        <f>'DATA INPUT (START HERE)'!$C$5</f>
        <v>43800</v>
      </c>
      <c r="F3" s="49"/>
      <c r="G3" s="49"/>
      <c r="H3" s="49"/>
      <c r="I3" s="49"/>
      <c r="J3" s="49"/>
      <c r="K3" s="49"/>
      <c r="L3" s="49"/>
      <c r="M3" s="49"/>
      <c r="N3" s="44">
        <f>'DATA INPUT (START HERE)'!$E$5</f>
        <v>43801</v>
      </c>
      <c r="O3" s="49"/>
      <c r="P3" s="49"/>
      <c r="Q3" s="49"/>
      <c r="R3" s="49"/>
      <c r="S3" s="49"/>
      <c r="T3" s="49"/>
      <c r="U3" s="49"/>
      <c r="V3" s="133">
        <f>'DATA INPUT (START HERE)'!$G$5</f>
        <v>43805</v>
      </c>
      <c r="W3" s="133"/>
    </row>
    <row r="35" spans="5:19" ht="18" x14ac:dyDescent="0.2">
      <c r="E35" s="44">
        <f>'DATA INPUT (START HERE)'!$I$5</f>
        <v>43811</v>
      </c>
      <c r="N35" s="44">
        <f>'DATA INPUT (START HERE)'!$K$5</f>
        <v>43830</v>
      </c>
    </row>
    <row r="37" spans="5:19" x14ac:dyDescent="0.15">
      <c r="S37" s="42" t="s">
        <v>51</v>
      </c>
    </row>
    <row r="39" spans="5:19" x14ac:dyDescent="0.15">
      <c r="S39" s="42" t="s">
        <v>61</v>
      </c>
    </row>
    <row r="40" spans="5:19" x14ac:dyDescent="0.15">
      <c r="S40" s="42" t="s">
        <v>62</v>
      </c>
    </row>
    <row r="41" spans="5:19" x14ac:dyDescent="0.15">
      <c r="S41" s="42" t="s">
        <v>64</v>
      </c>
    </row>
    <row r="42" spans="5:19" x14ac:dyDescent="0.15">
      <c r="S42" s="42" t="s">
        <v>63</v>
      </c>
    </row>
    <row r="44" spans="5:19" x14ac:dyDescent="0.15">
      <c r="S44" s="42" t="s">
        <v>52</v>
      </c>
    </row>
    <row r="45" spans="5:19" x14ac:dyDescent="0.15">
      <c r="S45" s="42" t="s">
        <v>53</v>
      </c>
    </row>
    <row r="46" spans="5:19" x14ac:dyDescent="0.15">
      <c r="S46" s="42"/>
    </row>
    <row r="47" spans="5:19" x14ac:dyDescent="0.15">
      <c r="S47" s="42" t="s">
        <v>56</v>
      </c>
    </row>
    <row r="48" spans="5:19" x14ac:dyDescent="0.15">
      <c r="S48" s="42" t="s">
        <v>57</v>
      </c>
    </row>
    <row r="49" spans="19:19" x14ac:dyDescent="0.15">
      <c r="S49" s="42" t="s">
        <v>68</v>
      </c>
    </row>
    <row r="50" spans="19:19" x14ac:dyDescent="0.15">
      <c r="S50" s="42" t="s">
        <v>58</v>
      </c>
    </row>
    <row r="51" spans="19:19" x14ac:dyDescent="0.15">
      <c r="S51" s="42" t="s">
        <v>59</v>
      </c>
    </row>
    <row r="52" spans="19:19" x14ac:dyDescent="0.15">
      <c r="S52" s="42" t="s">
        <v>60</v>
      </c>
    </row>
  </sheetData>
  <mergeCells count="4">
    <mergeCell ref="A1:M1"/>
    <mergeCell ref="O1:Q1"/>
    <mergeCell ref="R1:Z1"/>
    <mergeCell ref="V3:W3"/>
  </mergeCells>
  <pageMargins left="0.01" right="0.01" top="0.01" bottom="0.01" header="0.01" footer="0.01"/>
  <pageSetup paperSize="9" scale="58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00"/>
    <pageSetUpPr fitToPage="1"/>
  </sheetPr>
  <dimension ref="A1:AA58"/>
  <sheetViews>
    <sheetView zoomScale="70" zoomScaleNormal="70" workbookViewId="0">
      <selection activeCell="A66" sqref="A66"/>
    </sheetView>
  </sheetViews>
  <sheetFormatPr baseColWidth="10" defaultColWidth="8.83203125" defaultRowHeight="14" x14ac:dyDescent="0.15"/>
  <cols>
    <col min="1" max="4" width="8.83203125" style="38"/>
    <col min="5" max="5" width="11.1640625" style="38" bestFit="1" customWidth="1"/>
    <col min="6" max="12" width="8.83203125" style="38"/>
    <col min="13" max="13" width="10.5" style="38" customWidth="1"/>
    <col min="14" max="14" width="11.1640625" style="38" bestFit="1" customWidth="1"/>
    <col min="15" max="19" width="8.83203125" style="38"/>
    <col min="20" max="20" width="8.83203125" style="38" customWidth="1"/>
    <col min="21" max="21" width="8.83203125" style="38"/>
    <col min="22" max="22" width="9.83203125" style="38" bestFit="1" customWidth="1"/>
    <col min="23" max="16384" width="8.83203125" style="38"/>
  </cols>
  <sheetData>
    <row r="1" spans="1:27" s="39" customFormat="1" ht="50" customHeight="1" x14ac:dyDescent="0.25">
      <c r="A1" s="130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4"/>
      <c r="O1" s="134"/>
      <c r="Q1" s="40" t="s">
        <v>81</v>
      </c>
      <c r="R1" s="132" t="str">
        <f>'DATA INPUT (START HERE)'!$I$1</f>
        <v>Geralt of Rivia</v>
      </c>
      <c r="S1" s="132"/>
      <c r="T1" s="132"/>
      <c r="U1" s="132"/>
      <c r="V1" s="132"/>
      <c r="W1" s="132"/>
      <c r="X1" s="132"/>
      <c r="Y1" s="132"/>
      <c r="Z1" s="132"/>
      <c r="AA1" s="41"/>
    </row>
    <row r="2" spans="1:27" s="43" customFormat="1" x14ac:dyDescent="0.15"/>
    <row r="3" spans="1:27" s="43" customFormat="1" ht="18" x14ac:dyDescent="0.2">
      <c r="A3" s="46"/>
      <c r="B3" s="46"/>
      <c r="C3" s="46"/>
      <c r="D3" s="46"/>
      <c r="E3" s="47">
        <f>'DATA INPUT (START HERE)'!$C$5</f>
        <v>43800</v>
      </c>
      <c r="F3" s="46"/>
      <c r="G3" s="46"/>
      <c r="H3" s="48"/>
      <c r="J3" s="51"/>
      <c r="K3" s="51"/>
      <c r="L3" s="51"/>
      <c r="N3" s="52">
        <f>'DATA INPUT (START HERE)'!$E$5</f>
        <v>43801</v>
      </c>
      <c r="O3" s="51"/>
      <c r="P3" s="51"/>
      <c r="R3" s="51"/>
      <c r="S3" s="51"/>
      <c r="T3" s="51"/>
      <c r="U3" s="51"/>
      <c r="V3" s="133">
        <f>'DATA INPUT (START HERE)'!$G$5</f>
        <v>43805</v>
      </c>
      <c r="W3" s="133"/>
      <c r="X3" s="51"/>
    </row>
    <row r="4" spans="1:27" s="43" customFormat="1" x14ac:dyDescent="0.15"/>
    <row r="5" spans="1:27" s="43" customFormat="1" x14ac:dyDescent="0.15"/>
    <row r="6" spans="1:27" s="43" customFormat="1" x14ac:dyDescent="0.15"/>
    <row r="7" spans="1:27" s="43" customFormat="1" x14ac:dyDescent="0.15"/>
    <row r="8" spans="1:27" s="43" customFormat="1" x14ac:dyDescent="0.15"/>
    <row r="9" spans="1:27" s="43" customFormat="1" x14ac:dyDescent="0.15"/>
    <row r="10" spans="1:27" s="43" customFormat="1" x14ac:dyDescent="0.15"/>
    <row r="11" spans="1:27" s="43" customFormat="1" x14ac:dyDescent="0.15"/>
    <row r="12" spans="1:27" s="43" customFormat="1" x14ac:dyDescent="0.15"/>
    <row r="13" spans="1:27" s="43" customFormat="1" x14ac:dyDescent="0.15"/>
    <row r="14" spans="1:27" s="43" customFormat="1" x14ac:dyDescent="0.15"/>
    <row r="15" spans="1:27" s="43" customFormat="1" x14ac:dyDescent="0.15"/>
    <row r="16" spans="1:27" s="43" customFormat="1" x14ac:dyDescent="0.15"/>
    <row r="17" s="43" customFormat="1" x14ac:dyDescent="0.15"/>
    <row r="18" s="43" customFormat="1" x14ac:dyDescent="0.15"/>
    <row r="19" s="43" customFormat="1" x14ac:dyDescent="0.15"/>
    <row r="20" s="43" customFormat="1" x14ac:dyDescent="0.15"/>
    <row r="21" s="43" customFormat="1" x14ac:dyDescent="0.15"/>
    <row r="22" s="43" customFormat="1" x14ac:dyDescent="0.15"/>
    <row r="23" s="43" customFormat="1" x14ac:dyDescent="0.15"/>
    <row r="24" s="43" customFormat="1" x14ac:dyDescent="0.15"/>
    <row r="25" s="43" customFormat="1" x14ac:dyDescent="0.15"/>
    <row r="26" s="43" customFormat="1" x14ac:dyDescent="0.15"/>
    <row r="27" s="43" customFormat="1" x14ac:dyDescent="0.15"/>
    <row r="28" s="43" customFormat="1" x14ac:dyDescent="0.15"/>
    <row r="29" s="43" customFormat="1" x14ac:dyDescent="0.15"/>
    <row r="30" s="43" customFormat="1" x14ac:dyDescent="0.15"/>
    <row r="31" s="43" customFormat="1" x14ac:dyDescent="0.15"/>
    <row r="32" s="43" customFormat="1" x14ac:dyDescent="0.15"/>
    <row r="33" spans="2:19" s="43" customFormat="1" x14ac:dyDescent="0.15"/>
    <row r="34" spans="2:19" s="43" customFormat="1" ht="18" x14ac:dyDescent="0.2">
      <c r="B34" s="51"/>
      <c r="C34" s="51"/>
      <c r="E34" s="51">
        <f>'DATA INPUT (START HERE)'!$I$5</f>
        <v>43811</v>
      </c>
      <c r="F34" s="51"/>
      <c r="G34" s="51"/>
      <c r="H34" s="51"/>
      <c r="J34" s="51"/>
      <c r="K34" s="51"/>
      <c r="L34" s="51"/>
      <c r="N34" s="52">
        <f>'DATA INPUT (START HERE)'!$K$5</f>
        <v>43830</v>
      </c>
      <c r="O34" s="51"/>
      <c r="P34" s="51"/>
    </row>
    <row r="35" spans="2:19" s="43" customFormat="1" x14ac:dyDescent="0.15">
      <c r="S35" s="42" t="s">
        <v>51</v>
      </c>
    </row>
    <row r="36" spans="2:19" s="43" customFormat="1" x14ac:dyDescent="0.15"/>
    <row r="37" spans="2:19" s="43" customFormat="1" x14ac:dyDescent="0.15">
      <c r="S37" s="42" t="s">
        <v>99</v>
      </c>
    </row>
    <row r="38" spans="2:19" s="43" customFormat="1" x14ac:dyDescent="0.15">
      <c r="S38" s="42" t="s">
        <v>100</v>
      </c>
    </row>
    <row r="39" spans="2:19" s="43" customFormat="1" x14ac:dyDescent="0.15">
      <c r="S39" s="42"/>
    </row>
    <row r="40" spans="2:19" s="43" customFormat="1" x14ac:dyDescent="0.15">
      <c r="S40" s="42" t="s">
        <v>66</v>
      </c>
    </row>
    <row r="41" spans="2:19" s="43" customFormat="1" x14ac:dyDescent="0.15">
      <c r="S41" s="42"/>
    </row>
    <row r="42" spans="2:19" s="43" customFormat="1" x14ac:dyDescent="0.15">
      <c r="S42" s="42" t="s">
        <v>67</v>
      </c>
    </row>
    <row r="43" spans="2:19" s="43" customFormat="1" x14ac:dyDescent="0.15">
      <c r="S43" s="42" t="s">
        <v>70</v>
      </c>
    </row>
    <row r="44" spans="2:19" s="43" customFormat="1" x14ac:dyDescent="0.15">
      <c r="S44" s="42" t="s">
        <v>71</v>
      </c>
    </row>
    <row r="45" spans="2:19" s="43" customFormat="1" x14ac:dyDescent="0.15"/>
    <row r="46" spans="2:19" s="43" customFormat="1" x14ac:dyDescent="0.15"/>
    <row r="47" spans="2:19" s="43" customFormat="1" x14ac:dyDescent="0.15"/>
    <row r="48" spans="2:19" s="43" customFormat="1" x14ac:dyDescent="0.15"/>
    <row r="49" s="43" customFormat="1" x14ac:dyDescent="0.15"/>
    <row r="50" s="43" customFormat="1" x14ac:dyDescent="0.15"/>
    <row r="51" s="43" customFormat="1" x14ac:dyDescent="0.15"/>
    <row r="52" s="43" customFormat="1" x14ac:dyDescent="0.15"/>
    <row r="53" s="43" customFormat="1" x14ac:dyDescent="0.15"/>
    <row r="54" s="43" customFormat="1" x14ac:dyDescent="0.15"/>
    <row r="55" s="43" customFormat="1" x14ac:dyDescent="0.15"/>
    <row r="56" s="43" customFormat="1" x14ac:dyDescent="0.15"/>
    <row r="57" s="43" customFormat="1" x14ac:dyDescent="0.15"/>
    <row r="58" s="43" customFormat="1" x14ac:dyDescent="0.15"/>
  </sheetData>
  <mergeCells count="3">
    <mergeCell ref="V3:W3"/>
    <mergeCell ref="A1:O1"/>
    <mergeCell ref="R1:Z1"/>
  </mergeCells>
  <pageMargins left="0.7" right="0.7" top="0.75" bottom="0.75" header="0.3" footer="0.3"/>
  <pageSetup paperSize="9" scale="51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A48"/>
  <sheetViews>
    <sheetView zoomScale="70" zoomScaleNormal="70" workbookViewId="0">
      <selection activeCell="A66" sqref="A66"/>
    </sheetView>
  </sheetViews>
  <sheetFormatPr baseColWidth="10" defaultColWidth="8.83203125" defaultRowHeight="14" x14ac:dyDescent="0.15"/>
  <cols>
    <col min="1" max="4" width="8.83203125" style="43"/>
    <col min="5" max="5" width="11.1640625" style="43" bestFit="1" customWidth="1"/>
    <col min="6" max="6" width="8.83203125" style="43"/>
    <col min="7" max="7" width="9.83203125" style="43" bestFit="1" customWidth="1"/>
    <col min="8" max="13" width="8.83203125" style="43"/>
    <col min="14" max="14" width="11.1640625" style="43" bestFit="1" customWidth="1"/>
    <col min="15" max="15" width="8.83203125" style="43"/>
    <col min="16" max="16" width="9.83203125" style="43" bestFit="1" customWidth="1"/>
    <col min="17" max="22" width="8.83203125" style="43"/>
    <col min="23" max="23" width="9.83203125" style="43" bestFit="1" customWidth="1"/>
    <col min="24" max="24" width="8.83203125" style="43"/>
    <col min="25" max="25" width="9.83203125" style="43" bestFit="1" customWidth="1"/>
    <col min="26" max="16384" width="8.83203125" style="43"/>
  </cols>
  <sheetData>
    <row r="1" spans="1:27" s="39" customFormat="1" ht="50" customHeight="1" x14ac:dyDescent="0.25">
      <c r="A1" s="130" t="s">
        <v>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Q1" s="40" t="s">
        <v>81</v>
      </c>
      <c r="R1" s="132" t="str">
        <f>'DATA INPUT (START HERE)'!$I$1</f>
        <v>Geralt of Rivia</v>
      </c>
      <c r="S1" s="132"/>
      <c r="T1" s="132"/>
      <c r="U1" s="132"/>
      <c r="V1" s="132"/>
      <c r="W1" s="132"/>
      <c r="X1" s="132"/>
      <c r="Y1" s="132"/>
      <c r="Z1" s="132"/>
      <c r="AA1" s="41"/>
    </row>
    <row r="3" spans="1:27" ht="18" x14ac:dyDescent="0.2">
      <c r="E3" s="44">
        <f>'DATA INPUT (START HERE)'!$C$5</f>
        <v>43800</v>
      </c>
      <c r="H3" s="45"/>
      <c r="N3" s="44">
        <f>'DATA INPUT (START HERE)'!$E$5</f>
        <v>43801</v>
      </c>
      <c r="Q3" s="45"/>
      <c r="W3" s="44">
        <f>'DATA INPUT (START HERE)'!$G$5</f>
        <v>43805</v>
      </c>
      <c r="Z3" s="45"/>
    </row>
    <row r="35" spans="5:20" ht="18" x14ac:dyDescent="0.2">
      <c r="E35" s="44">
        <f>'DATA INPUT (START HERE)'!$I$5</f>
        <v>43811</v>
      </c>
      <c r="N35" s="44">
        <f>'DATA INPUT (START HERE)'!$K$5</f>
        <v>43830</v>
      </c>
    </row>
    <row r="37" spans="5:20" x14ac:dyDescent="0.15">
      <c r="S37" s="42" t="s">
        <v>51</v>
      </c>
    </row>
    <row r="39" spans="5:20" x14ac:dyDescent="0.15">
      <c r="S39" s="42" t="s">
        <v>61</v>
      </c>
    </row>
    <row r="40" spans="5:20" x14ac:dyDescent="0.15">
      <c r="S40" s="42" t="s">
        <v>62</v>
      </c>
    </row>
    <row r="41" spans="5:20" x14ac:dyDescent="0.15">
      <c r="S41" s="42" t="s">
        <v>64</v>
      </c>
    </row>
    <row r="42" spans="5:20" x14ac:dyDescent="0.15">
      <c r="S42" s="42" t="s">
        <v>63</v>
      </c>
    </row>
    <row r="47" spans="5:20" x14ac:dyDescent="0.15">
      <c r="T47" s="42"/>
    </row>
    <row r="48" spans="5:20" x14ac:dyDescent="0.15">
      <c r="T48" s="42"/>
    </row>
  </sheetData>
  <mergeCells count="2">
    <mergeCell ref="A1:O1"/>
    <mergeCell ref="R1:Z1"/>
  </mergeCells>
  <pageMargins left="0.7" right="0.7" top="0.75" bottom="0.75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B48"/>
  <sheetViews>
    <sheetView zoomScale="80" zoomScaleNormal="80" workbookViewId="0">
      <selection activeCell="A65" sqref="A65"/>
    </sheetView>
  </sheetViews>
  <sheetFormatPr baseColWidth="10" defaultColWidth="8.83203125" defaultRowHeight="14" x14ac:dyDescent="0.15"/>
  <cols>
    <col min="1" max="4" width="8.83203125" style="43"/>
    <col min="5" max="5" width="15" style="43" bestFit="1" customWidth="1"/>
    <col min="6" max="13" width="8.83203125" style="43"/>
    <col min="14" max="14" width="15" style="43" bestFit="1" customWidth="1"/>
    <col min="15" max="22" width="8.83203125" style="43"/>
    <col min="23" max="23" width="11.83203125" style="43" bestFit="1" customWidth="1"/>
    <col min="24" max="16384" width="8.83203125" style="43"/>
  </cols>
  <sheetData>
    <row r="1" spans="1:28" s="50" customFormat="1" ht="50" customHeight="1" x14ac:dyDescent="0.2">
      <c r="A1" s="130" t="s">
        <v>84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40"/>
      <c r="Q1" s="40" t="s">
        <v>81</v>
      </c>
      <c r="R1" s="132" t="str">
        <f>'DATA INPUT (START HERE)'!$I$1</f>
        <v>Geralt of Rivia</v>
      </c>
      <c r="S1" s="132"/>
      <c r="T1" s="132"/>
      <c r="U1" s="132"/>
      <c r="V1" s="132"/>
      <c r="W1" s="132"/>
      <c r="X1" s="132"/>
      <c r="Y1" s="132"/>
      <c r="Z1" s="132"/>
      <c r="AA1" s="41"/>
      <c r="AB1" s="41"/>
    </row>
    <row r="3" spans="1:28" ht="18" x14ac:dyDescent="0.2">
      <c r="E3" s="44">
        <f>'DATA INPUT (START HERE)'!$C$5</f>
        <v>43800</v>
      </c>
      <c r="F3" s="49"/>
      <c r="G3" s="49"/>
      <c r="H3" s="44"/>
      <c r="I3" s="49"/>
      <c r="J3" s="49"/>
      <c r="K3" s="49"/>
      <c r="L3" s="49"/>
      <c r="M3" s="49"/>
      <c r="N3" s="44">
        <f>'DATA INPUT (START HERE)'!$E$5</f>
        <v>43801</v>
      </c>
      <c r="O3" s="49"/>
      <c r="P3" s="49"/>
      <c r="Q3" s="44"/>
      <c r="R3" s="49"/>
      <c r="S3" s="49"/>
      <c r="T3" s="49"/>
      <c r="U3" s="49"/>
      <c r="V3" s="49"/>
      <c r="W3" s="44">
        <f>'DATA INPUT (START HERE)'!$G$5</f>
        <v>43805</v>
      </c>
    </row>
    <row r="34" spans="5:20" ht="18" x14ac:dyDescent="0.2">
      <c r="E34" s="83">
        <f>'DATA INPUT (START HERE)'!$I$5</f>
        <v>43811</v>
      </c>
      <c r="F34" s="49"/>
      <c r="G34" s="49"/>
      <c r="H34" s="49"/>
      <c r="I34" s="49"/>
      <c r="J34" s="49"/>
      <c r="K34" s="49"/>
      <c r="L34" s="49"/>
      <c r="M34" s="49"/>
      <c r="N34" s="44">
        <f>'DATA INPUT (START HERE)'!$K$5</f>
        <v>43830</v>
      </c>
    </row>
    <row r="36" spans="5:20" x14ac:dyDescent="0.15">
      <c r="S36" s="42" t="s">
        <v>51</v>
      </c>
    </row>
    <row r="38" spans="5:20" x14ac:dyDescent="0.15">
      <c r="S38" s="42" t="s">
        <v>52</v>
      </c>
      <c r="T38" s="42"/>
    </row>
    <row r="39" spans="5:20" x14ac:dyDescent="0.15">
      <c r="S39" s="42" t="s">
        <v>53</v>
      </c>
      <c r="T39" s="42"/>
    </row>
    <row r="40" spans="5:20" x14ac:dyDescent="0.15">
      <c r="S40" s="42"/>
    </row>
    <row r="41" spans="5:20" x14ac:dyDescent="0.15">
      <c r="S41" s="42"/>
    </row>
    <row r="46" spans="5:20" x14ac:dyDescent="0.15">
      <c r="T46" s="42"/>
    </row>
    <row r="47" spans="5:20" x14ac:dyDescent="0.15">
      <c r="T47" s="42"/>
    </row>
    <row r="48" spans="5:20" x14ac:dyDescent="0.15">
      <c r="T48" s="42"/>
    </row>
  </sheetData>
  <mergeCells count="2">
    <mergeCell ref="A1:O1"/>
    <mergeCell ref="R1:Z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B44"/>
  <sheetViews>
    <sheetView zoomScale="80" zoomScaleNormal="80" workbookViewId="0">
      <selection activeCell="A66" sqref="A66"/>
    </sheetView>
  </sheetViews>
  <sheetFormatPr baseColWidth="10" defaultColWidth="8.83203125" defaultRowHeight="14" x14ac:dyDescent="0.15"/>
  <cols>
    <col min="1" max="4" width="8.83203125" style="43"/>
    <col min="5" max="5" width="15" style="43" bestFit="1" customWidth="1"/>
    <col min="6" max="6" width="11.83203125" style="43" bestFit="1" customWidth="1"/>
    <col min="7" max="13" width="8.83203125" style="43"/>
    <col min="14" max="14" width="15" style="43" bestFit="1" customWidth="1"/>
    <col min="15" max="15" width="11.83203125" style="43" bestFit="1" customWidth="1"/>
    <col min="16" max="22" width="8.83203125" style="43"/>
    <col min="23" max="23" width="11.83203125" style="43" bestFit="1" customWidth="1"/>
    <col min="24" max="16384" width="8.83203125" style="43"/>
  </cols>
  <sheetData>
    <row r="1" spans="1:28" s="50" customFormat="1" ht="50" customHeight="1" x14ac:dyDescent="0.2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40"/>
      <c r="Q1" s="40" t="s">
        <v>81</v>
      </c>
      <c r="R1" s="132" t="str">
        <f>'DATA INPUT (START HERE)'!$I$1</f>
        <v>Geralt of Rivia</v>
      </c>
      <c r="S1" s="132"/>
      <c r="T1" s="132"/>
      <c r="U1" s="132"/>
      <c r="V1" s="132"/>
      <c r="W1" s="132"/>
      <c r="X1" s="132"/>
      <c r="Y1" s="132"/>
      <c r="Z1" s="132"/>
      <c r="AA1" s="41"/>
      <c r="AB1" s="41"/>
    </row>
    <row r="3" spans="1:28" ht="18" x14ac:dyDescent="0.2">
      <c r="E3" s="44">
        <f>'DATA INPUT (START HERE)'!$C$5</f>
        <v>43800</v>
      </c>
      <c r="F3" s="49"/>
      <c r="G3" s="49"/>
      <c r="H3" s="44"/>
      <c r="I3" s="49"/>
      <c r="J3" s="49"/>
      <c r="K3" s="49"/>
      <c r="L3" s="49"/>
      <c r="M3" s="49"/>
      <c r="N3" s="44">
        <f>'DATA INPUT (START HERE)'!$E$5</f>
        <v>43801</v>
      </c>
      <c r="O3" s="49"/>
      <c r="P3" s="49"/>
      <c r="Q3" s="44"/>
      <c r="R3" s="49"/>
      <c r="S3" s="49"/>
      <c r="T3" s="49"/>
      <c r="U3" s="49"/>
      <c r="V3" s="49"/>
      <c r="W3" s="44">
        <f>'DATA INPUT (START HERE)'!$G$5</f>
        <v>43805</v>
      </c>
    </row>
    <row r="35" spans="5:19" ht="18" x14ac:dyDescent="0.2">
      <c r="E35" s="83">
        <f>'DATA INPUT (START HERE)'!$I$5</f>
        <v>43811</v>
      </c>
      <c r="F35" s="85"/>
      <c r="G35" s="49"/>
      <c r="H35" s="49"/>
      <c r="I35" s="49"/>
      <c r="J35" s="49"/>
      <c r="K35" s="49"/>
      <c r="L35" s="49"/>
      <c r="M35" s="49"/>
      <c r="N35" s="48">
        <f>'DATA INPUT (START HERE)'!$K$5</f>
        <v>43830</v>
      </c>
    </row>
    <row r="37" spans="5:19" x14ac:dyDescent="0.15">
      <c r="S37" s="42" t="s">
        <v>51</v>
      </c>
    </row>
    <row r="39" spans="5:19" x14ac:dyDescent="0.15">
      <c r="S39" s="42" t="s">
        <v>56</v>
      </c>
    </row>
    <row r="40" spans="5:19" x14ac:dyDescent="0.15">
      <c r="S40" s="42" t="s">
        <v>57</v>
      </c>
    </row>
    <row r="41" spans="5:19" x14ac:dyDescent="0.15">
      <c r="S41" s="42" t="s">
        <v>68</v>
      </c>
    </row>
    <row r="42" spans="5:19" x14ac:dyDescent="0.15">
      <c r="S42" s="42" t="s">
        <v>58</v>
      </c>
    </row>
    <row r="43" spans="5:19" x14ac:dyDescent="0.15">
      <c r="S43" s="42" t="s">
        <v>59</v>
      </c>
    </row>
    <row r="44" spans="5:19" x14ac:dyDescent="0.15">
      <c r="S44" s="42" t="s">
        <v>60</v>
      </c>
    </row>
  </sheetData>
  <mergeCells count="2">
    <mergeCell ref="A1:O1"/>
    <mergeCell ref="R1:Z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HOW TO</vt:lpstr>
      <vt:lpstr>DATA INPUT (START HERE)</vt:lpstr>
      <vt:lpstr>Overall Client Profile</vt:lpstr>
      <vt:lpstr>Differences</vt:lpstr>
      <vt:lpstr>Billateral Strength Imbalances</vt:lpstr>
      <vt:lpstr>Agonist-antagonist Imbalances</vt:lpstr>
      <vt:lpstr>Upper Extremities</vt:lpstr>
      <vt:lpstr>Torso</vt:lpstr>
      <vt:lpstr>Lower Extremities</vt:lpstr>
      <vt:lpstr>'Billateral Strength Imbalances'!Druckbereich</vt:lpstr>
    </vt:vector>
  </TitlesOfParts>
  <Company>Cardiff 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Esformes, Joseph</dc:creator>
  <cp:lastModifiedBy>Elmar</cp:lastModifiedBy>
  <dcterms:created xsi:type="dcterms:W3CDTF">2019-11-28T10:51:34Z</dcterms:created>
  <dcterms:modified xsi:type="dcterms:W3CDTF">2020-02-19T15:25:56Z</dcterms:modified>
</cp:coreProperties>
</file>